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D:\LAN ANH\4.NAM 2024\12.KHEN THUONG\16.KHEN THUONG_THU KHOA_A KHOA 2024_092024\"/>
    </mc:Choice>
  </mc:AlternateContent>
  <xr:revisionPtr revIDLastSave="0" documentId="13_ncr:1_{C2CA1620-17E6-44A7-82D3-67BE4575610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HU KHOA_8TK" sheetId="8" r:id="rId1"/>
    <sheet name="A KHOA_6SV" sheetId="21" r:id="rId2"/>
    <sheet name="HBTN_58SV" sheetId="7" r:id="rId3"/>
  </sheets>
  <definedNames>
    <definedName name="_xlnm._FilterDatabase" localSheetId="1" hidden="1">'A KHOA_6SV'!$A$8:$K$29</definedName>
    <definedName name="_xlnm._FilterDatabase" localSheetId="2" hidden="1">HBTN_58SV!$A$8:$K$84</definedName>
    <definedName name="_xlnm._FilterDatabase" localSheetId="0" hidden="1">'THU KHOA_8TK'!$A$8:$K$33</definedName>
    <definedName name="_xlnm.Print_Area" localSheetId="1">'A KHOA_6SV'!$A$1:$K$34</definedName>
    <definedName name="_xlnm.Print_Area" localSheetId="2">HBTN_58SV!$A$1:$K$89</definedName>
    <definedName name="_xlnm.Print_Area" localSheetId="0">'THU KHOA_8TK'!$A$1:$K$41</definedName>
    <definedName name="_xlnm.Print_Titles" localSheetId="1">'A KHOA_6SV'!$8:$8</definedName>
    <definedName name="_xlnm.Print_Titles" localSheetId="2">HBTN_58SV!$8:$8</definedName>
    <definedName name="_xlnm.Print_Titles" localSheetId="0">'THU KHOA_8TK'!$8:$8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1" l="1"/>
  <c r="C16" i="21"/>
  <c r="J32" i="8"/>
  <c r="J28" i="8"/>
  <c r="C28" i="8"/>
  <c r="J16" i="8"/>
  <c r="J22" i="8"/>
  <c r="C22" i="8"/>
  <c r="C81" i="7"/>
  <c r="J80" i="7"/>
  <c r="J81" i="7" s="1"/>
  <c r="J15" i="21"/>
  <c r="J67" i="7"/>
  <c r="J58" i="7"/>
  <c r="J57" i="7"/>
  <c r="J42" i="7"/>
  <c r="J41" i="7"/>
  <c r="J40" i="7"/>
  <c r="J39" i="7"/>
  <c r="J25" i="21"/>
  <c r="J21" i="21"/>
  <c r="J19" i="21"/>
  <c r="J13" i="21"/>
  <c r="J75" i="7"/>
  <c r="J74" i="7"/>
  <c r="J73" i="7"/>
  <c r="J70" i="7"/>
  <c r="J69" i="7"/>
  <c r="J68" i="7"/>
  <c r="J62" i="7"/>
  <c r="J61" i="7"/>
  <c r="J60" i="7"/>
  <c r="J59" i="7"/>
  <c r="J56" i="7"/>
  <c r="J55" i="7"/>
  <c r="J54" i="7"/>
  <c r="J53" i="7"/>
  <c r="J52" i="7"/>
  <c r="J51" i="7"/>
  <c r="J50" i="7"/>
  <c r="J49" i="7"/>
  <c r="J48" i="7"/>
  <c r="J47" i="7"/>
  <c r="J46" i="7"/>
  <c r="J45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22" i="21" l="1"/>
  <c r="J16" i="21"/>
  <c r="J71" i="7"/>
  <c r="J33" i="8"/>
  <c r="J76" i="7"/>
  <c r="J63" i="7"/>
  <c r="J43" i="7"/>
  <c r="J64" i="7" l="1"/>
  <c r="C26" i="21" l="1"/>
  <c r="C22" i="21"/>
  <c r="J26" i="21"/>
  <c r="J27" i="21" s="1"/>
  <c r="C27" i="21" l="1"/>
  <c r="J77" i="7" l="1"/>
  <c r="I82" i="7" s="1"/>
  <c r="A15" i="8" l="1"/>
  <c r="C16" i="8" s="1"/>
  <c r="C33" i="8" s="1"/>
  <c r="A68" i="7"/>
  <c r="A69" i="7" s="1"/>
  <c r="A70" i="7" s="1"/>
  <c r="C71" i="7" s="1"/>
  <c r="A74" i="7"/>
  <c r="A75" i="7" s="1"/>
  <c r="A46" i="7"/>
  <c r="A47" i="7" s="1"/>
  <c r="A48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C76" i="7" l="1"/>
  <c r="C77" i="7" s="1"/>
  <c r="A49" i="7"/>
  <c r="A50" i="7" s="1"/>
  <c r="A51" i="7" s="1"/>
  <c r="A52" i="7" s="1"/>
  <c r="A53" i="7" s="1"/>
  <c r="A54" i="7" s="1"/>
  <c r="A55" i="7" s="1"/>
  <c r="A56" i="7" s="1"/>
  <c r="A32" i="7"/>
  <c r="A33" i="7" s="1"/>
  <c r="A34" i="7" s="1"/>
  <c r="A57" i="7" l="1"/>
  <c r="A58" i="7" s="1"/>
  <c r="A59" i="7" s="1"/>
  <c r="A60" i="7" s="1"/>
  <c r="A61" i="7" s="1"/>
  <c r="A62" i="7" s="1"/>
  <c r="C63" i="7" s="1"/>
  <c r="A35" i="7"/>
  <c r="A36" i="7" s="1"/>
  <c r="A37" i="7" s="1"/>
  <c r="A38" i="7" s="1"/>
  <c r="A39" i="7" s="1"/>
  <c r="A40" i="7" s="1"/>
  <c r="A41" i="7" s="1"/>
  <c r="A42" i="7" s="1"/>
  <c r="C43" i="7" s="1"/>
  <c r="C64" i="7" l="1"/>
  <c r="C82" i="7" s="1"/>
</calcChain>
</file>

<file path=xl/sharedStrings.xml><?xml version="1.0" encoding="utf-8"?>
<sst xmlns="http://schemas.openxmlformats.org/spreadsheetml/2006/main" count="690" uniqueCount="315">
  <si>
    <t>MSSV</t>
  </si>
  <si>
    <t>BỘ TÀI CHÍNH</t>
  </si>
  <si>
    <t>CỘNG HÒA XÃ HỘI CHỦ NGHĨA VIỆT NAM</t>
  </si>
  <si>
    <t>STT</t>
  </si>
  <si>
    <t>Danh hiệu</t>
  </si>
  <si>
    <t>Độc lập - Tự do - Hạnh phúc</t>
  </si>
  <si>
    <t>Họ</t>
  </si>
  <si>
    <t>Tên</t>
  </si>
  <si>
    <t>Lớp SV</t>
  </si>
  <si>
    <t>Khoa/Viện</t>
  </si>
  <si>
    <t xml:space="preserve">Điểm xét Học bổng
(Không cộng điểm ưu tiên) </t>
  </si>
  <si>
    <t xml:space="preserve">Mức học bổng (% học phí) </t>
  </si>
  <si>
    <t>Thủ Khoa</t>
  </si>
  <si>
    <t>Á Khoa</t>
  </si>
  <si>
    <t xml:space="preserve">Cộng: </t>
  </si>
  <si>
    <t xml:space="preserve">Sinh viên </t>
  </si>
  <si>
    <t xml:space="preserve">Cộng (I): </t>
  </si>
  <si>
    <t xml:space="preserve">Cộng (II): </t>
  </si>
  <si>
    <t xml:space="preserve">Cộng (III): </t>
  </si>
  <si>
    <t>NGƯỜI LẬP</t>
  </si>
  <si>
    <t xml:space="preserve">DANH SÁCH SINH VIÊN ĐẠT ĐIỂM CAO ĐƯỢC CẤP HỌC BỔNG TÀI NĂNG </t>
  </si>
  <si>
    <t>HB Tài năng</t>
  </si>
  <si>
    <t>Cộng (I)</t>
  </si>
  <si>
    <t>Cộng (II)</t>
  </si>
  <si>
    <t>Tổng cộng:</t>
  </si>
  <si>
    <t xml:space="preserve">Số tiền (đ) </t>
  </si>
  <si>
    <t>Ngân hàng</t>
  </si>
  <si>
    <t xml:space="preserve">Chi nhánh </t>
  </si>
  <si>
    <t xml:space="preserve">Tổng cộng: </t>
  </si>
  <si>
    <t>TP. CÔNG TÁC SINH VIÊN</t>
  </si>
  <si>
    <t>Khoa Marketing</t>
  </si>
  <si>
    <t>Khoa Thương mại</t>
  </si>
  <si>
    <t>Trần Anh</t>
  </si>
  <si>
    <t>Châu</t>
  </si>
  <si>
    <t>Khoa Ngoại ngữ</t>
  </si>
  <si>
    <t>Thư</t>
  </si>
  <si>
    <t>Ngọc</t>
  </si>
  <si>
    <t>Phương</t>
  </si>
  <si>
    <t>Tiên</t>
  </si>
  <si>
    <t>Đăng</t>
  </si>
  <si>
    <t>Khoa</t>
  </si>
  <si>
    <t>Như</t>
  </si>
  <si>
    <t>Nguyên</t>
  </si>
  <si>
    <t>Hân</t>
  </si>
  <si>
    <t>Quỳnh</t>
  </si>
  <si>
    <t>Uyên</t>
  </si>
  <si>
    <t>Anh</t>
  </si>
  <si>
    <t>Nguyễn Gia</t>
  </si>
  <si>
    <t>Dung</t>
  </si>
  <si>
    <t>HIỆU TRƯỞNG</t>
  </si>
  <si>
    <t xml:space="preserve">DANH SÁCH SINH VIÊN ĐẠT THỦ KHOA </t>
  </si>
  <si>
    <t xml:space="preserve">DANH SÁCH SINH VIÊN ĐẠT Á KHOA </t>
  </si>
  <si>
    <t>1. Chương trình chuẩn-Đặc thù</t>
  </si>
  <si>
    <t>Ghi chú</t>
  </si>
  <si>
    <t>TRƯỜNG ĐẠI HỌC 
TÀI CHÍNH - MARKETING</t>
  </si>
  <si>
    <t>TRƯỜNG ĐẠI HỌC
TÀI CHÍNH - MARKETING</t>
  </si>
  <si>
    <t>2. Chương trình tích hợp</t>
  </si>
  <si>
    <t>3. Chương trình tiếng Anh toàn phần</t>
  </si>
  <si>
    <t>Khang</t>
  </si>
  <si>
    <t>Nguyễn Quang</t>
  </si>
  <si>
    <t>Huy</t>
  </si>
  <si>
    <t>Nhân</t>
  </si>
  <si>
    <t>Tú</t>
  </si>
  <si>
    <t>Vy</t>
  </si>
  <si>
    <t>1. Chương trình tích hợp</t>
  </si>
  <si>
    <t>TRONG KỲ TUYỂN SINH ĐẠI HỌC HÌNH THỨC CHÍNH QUY NĂM 2024</t>
  </si>
  <si>
    <t>Khoa Du lịch</t>
  </si>
  <si>
    <t>Khoa Kinh tế - Luật</t>
  </si>
  <si>
    <t>Khoa Quản lý công - Bất động sản</t>
  </si>
  <si>
    <t>2421000908</t>
  </si>
  <si>
    <t>Huỳnh Anh</t>
  </si>
  <si>
    <t>Thi</t>
  </si>
  <si>
    <t>24DMA03</t>
  </si>
  <si>
    <t>2421000210</t>
  </si>
  <si>
    <t>24DEM01</t>
  </si>
  <si>
    <t>2421000907</t>
  </si>
  <si>
    <t>Tống Quang</t>
  </si>
  <si>
    <t>Thế</t>
  </si>
  <si>
    <t>24DMA02</t>
  </si>
  <si>
    <t>2421000847</t>
  </si>
  <si>
    <t>Nguyễn Như</t>
  </si>
  <si>
    <t>Nguyệt</t>
  </si>
  <si>
    <t>24DMA04</t>
  </si>
  <si>
    <t>2421002399</t>
  </si>
  <si>
    <t>Đỗ Nguyễn Cẩm</t>
  </si>
  <si>
    <t>24DKS01</t>
  </si>
  <si>
    <t>2421001114</t>
  </si>
  <si>
    <t>Nguyễn Mỹ</t>
  </si>
  <si>
    <t>Khuyên</t>
  </si>
  <si>
    <t>24DKQ01</t>
  </si>
  <si>
    <t>2421000989</t>
  </si>
  <si>
    <t>Nguyễn Xuân</t>
  </si>
  <si>
    <t>Hương</t>
  </si>
  <si>
    <t>24DKB01</t>
  </si>
  <si>
    <t>2421000950</t>
  </si>
  <si>
    <t>Trần Phương</t>
  </si>
  <si>
    <t>2421000953</t>
  </si>
  <si>
    <t>Nguyễn Thị Khánh</t>
  </si>
  <si>
    <t>Vân</t>
  </si>
  <si>
    <t>2421000773</t>
  </si>
  <si>
    <t>Dương Nữ Ngân</t>
  </si>
  <si>
    <t>Giang</t>
  </si>
  <si>
    <t>2421000806</t>
  </si>
  <si>
    <t>Nguyễn Huỳnh Bảo</t>
  </si>
  <si>
    <t>2421000883</t>
  </si>
  <si>
    <t>Phạm Thị Như</t>
  </si>
  <si>
    <t>2421000919</t>
  </si>
  <si>
    <t>Quảng Thị Kim</t>
  </si>
  <si>
    <t>2421000938</t>
  </si>
  <si>
    <t>Phạm Nguyễn Thùy</t>
  </si>
  <si>
    <t>Trang</t>
  </si>
  <si>
    <t>2421000947</t>
  </si>
  <si>
    <t>Đào Thị Phương</t>
  </si>
  <si>
    <t>24DMA01</t>
  </si>
  <si>
    <t>2421000162</t>
  </si>
  <si>
    <t>Nguyễn Hoàng</t>
  </si>
  <si>
    <t>Trung</t>
  </si>
  <si>
    <t>2421000774</t>
  </si>
  <si>
    <t>Nguyễn Thị Hương</t>
  </si>
  <si>
    <t>24DTA04</t>
  </si>
  <si>
    <t>2421000887</t>
  </si>
  <si>
    <t>Nguyễn Tấn</t>
  </si>
  <si>
    <t>Tài</t>
  </si>
  <si>
    <t>2421000949</t>
  </si>
  <si>
    <t>Nguyễn Phương</t>
  </si>
  <si>
    <t>2421000961</t>
  </si>
  <si>
    <t>Phan Nguyễn Yến</t>
  </si>
  <si>
    <t>2421001206</t>
  </si>
  <si>
    <t>Nguyễn Minh</t>
  </si>
  <si>
    <t>Tấn</t>
  </si>
  <si>
    <t>2421000771</t>
  </si>
  <si>
    <t>Gia</t>
  </si>
  <si>
    <t>2421000822</t>
  </si>
  <si>
    <t>Trần Nguyễn Duy</t>
  </si>
  <si>
    <t>Long</t>
  </si>
  <si>
    <t>2421000851</t>
  </si>
  <si>
    <t>Lê Huỳnh</t>
  </si>
  <si>
    <t>Nhật</t>
  </si>
  <si>
    <t>2421000891</t>
  </si>
  <si>
    <t>Phạm Thị Mỹ</t>
  </si>
  <si>
    <t>Tâm</t>
  </si>
  <si>
    <t>2421000757</t>
  </si>
  <si>
    <t>Đoàn Thị Phương</t>
  </si>
  <si>
    <t>2421000760</t>
  </si>
  <si>
    <t>Phạm Phú</t>
  </si>
  <si>
    <t>Cường</t>
  </si>
  <si>
    <t>2421000767</t>
  </si>
  <si>
    <t>Trần Quang</t>
  </si>
  <si>
    <t>Dũng</t>
  </si>
  <si>
    <t>2421000797</t>
  </si>
  <si>
    <t>Nguyễn Thái Ngọc</t>
  </si>
  <si>
    <t>2421000814</t>
  </si>
  <si>
    <t>Lê Thị Thanh</t>
  </si>
  <si>
    <t>Liêm</t>
  </si>
  <si>
    <t>2421000849</t>
  </si>
  <si>
    <t>Trương Tuyết</t>
  </si>
  <si>
    <t>2421000924</t>
  </si>
  <si>
    <t>Trần Thị</t>
  </si>
  <si>
    <t>Thùy</t>
  </si>
  <si>
    <t>2421000845</t>
  </si>
  <si>
    <t>Vũ Thị Khánh</t>
  </si>
  <si>
    <t>2421000232</t>
  </si>
  <si>
    <t>Nguyễn Thị Tâm</t>
  </si>
  <si>
    <t>2421000812</t>
  </si>
  <si>
    <t>Lê Đình Tuấn</t>
  </si>
  <si>
    <t>Kiệt</t>
  </si>
  <si>
    <t>TH_24DMA01</t>
  </si>
  <si>
    <t>2421003068</t>
  </si>
  <si>
    <t>Nguyễn Lê Hồng</t>
  </si>
  <si>
    <t>TH_24DMC01</t>
  </si>
  <si>
    <t>2421003305</t>
  </si>
  <si>
    <t>Trần Thị Mỹ</t>
  </si>
  <si>
    <t>TH_24DTM01</t>
  </si>
  <si>
    <t>2421002906</t>
  </si>
  <si>
    <t>TH_24DMA02</t>
  </si>
  <si>
    <t>2421001075</t>
  </si>
  <si>
    <t>Trần Huy</t>
  </si>
  <si>
    <t>Đức</t>
  </si>
  <si>
    <t>TH_24DTM02</t>
  </si>
  <si>
    <t>2421003203</t>
  </si>
  <si>
    <t>Nguyễn Thị Cẩm</t>
  </si>
  <si>
    <t>2421003691</t>
  </si>
  <si>
    <t>TH_24DMC06</t>
  </si>
  <si>
    <t>TH_24DHQ01</t>
  </si>
  <si>
    <t>2421000779</t>
  </si>
  <si>
    <t>Nguyễn Thị Ngọc</t>
  </si>
  <si>
    <t>TH_24DKQ01</t>
  </si>
  <si>
    <t>2421003100</t>
  </si>
  <si>
    <t>Huỳnh Minh</t>
  </si>
  <si>
    <t>Sỉ</t>
  </si>
  <si>
    <t>2421002856</t>
  </si>
  <si>
    <t>Mai Ngọc Đoàn</t>
  </si>
  <si>
    <t>TH_24DMC03</t>
  </si>
  <si>
    <t>2421002928</t>
  </si>
  <si>
    <t>Phan Anh</t>
  </si>
  <si>
    <t>2421002978</t>
  </si>
  <si>
    <t>Nguyễn Thế Ngọc</t>
  </si>
  <si>
    <t>Nam</t>
  </si>
  <si>
    <t>TH_24DMC02</t>
  </si>
  <si>
    <t>2421003559</t>
  </si>
  <si>
    <t>TH_24DLG02</t>
  </si>
  <si>
    <t>2421003338</t>
  </si>
  <si>
    <t>Hoài</t>
  </si>
  <si>
    <t>TH_24DTM03</t>
  </si>
  <si>
    <t>2421002843</t>
  </si>
  <si>
    <t>Lê Hoàng Huyền</t>
  </si>
  <si>
    <t>TH_24DMC04</t>
  </si>
  <si>
    <t>2421002937</t>
  </si>
  <si>
    <t>Lịch</t>
  </si>
  <si>
    <t>2421002878</t>
  </si>
  <si>
    <t>Thái Bảo</t>
  </si>
  <si>
    <t>TH_24DMC05</t>
  </si>
  <si>
    <t>2421002922</t>
  </si>
  <si>
    <t>Trần Thị An</t>
  </si>
  <si>
    <t>Khanh</t>
  </si>
  <si>
    <t>2421003146</t>
  </si>
  <si>
    <t>Phạm Thanh</t>
  </si>
  <si>
    <t>2421003064</t>
  </si>
  <si>
    <t>Hoàng Thị Thu</t>
  </si>
  <si>
    <t>TH_24DMA03</t>
  </si>
  <si>
    <t>2421004300</t>
  </si>
  <si>
    <t>Mai Bảo</t>
  </si>
  <si>
    <t>IP_24DMA01</t>
  </si>
  <si>
    <t>2421001183</t>
  </si>
  <si>
    <t>Nguyễn Quỳnh</t>
  </si>
  <si>
    <t>24DKQ04</t>
  </si>
  <si>
    <t>2421000783</t>
  </si>
  <si>
    <t>Nguyễn Chí</t>
  </si>
  <si>
    <t>Hào</t>
  </si>
  <si>
    <t>2421001278</t>
  </si>
  <si>
    <t>Huỳnh Thanh Tường</t>
  </si>
  <si>
    <t>2421000750</t>
  </si>
  <si>
    <t>Phạm Huỳnh Mai</t>
  </si>
  <si>
    <t>2421000927</t>
  </si>
  <si>
    <t>2421000921</t>
  </si>
  <si>
    <t>Võ Ngọc Trúc</t>
  </si>
  <si>
    <t>2421002919</t>
  </si>
  <si>
    <t>Trần An</t>
  </si>
  <si>
    <t>2421002864</t>
  </si>
  <si>
    <t>Trịnh Mỹ</t>
  </si>
  <si>
    <t>Duyên</t>
  </si>
  <si>
    <t>2421003101</t>
  </si>
  <si>
    <t>Nguyễn Tuấn</t>
  </si>
  <si>
    <t>2421000766</t>
  </si>
  <si>
    <t>Trương Doanh</t>
  </si>
  <si>
    <t>Doanh</t>
  </si>
  <si>
    <t>2421003530</t>
  </si>
  <si>
    <t>2421004320</t>
  </si>
  <si>
    <t>Huỳnh Đỗ Trí</t>
  </si>
  <si>
    <t>Tuệ</t>
  </si>
  <si>
    <t>2421001282</t>
  </si>
  <si>
    <t>Mai Trần Yến</t>
  </si>
  <si>
    <t>24DKQ02</t>
  </si>
  <si>
    <t>2421003011</t>
  </si>
  <si>
    <t>Nguyễn Hải</t>
  </si>
  <si>
    <t>2421003620</t>
  </si>
  <si>
    <t>Trần Nguyễn Nhã</t>
  </si>
  <si>
    <t>2421003102</t>
  </si>
  <si>
    <t>Tiết Đinh</t>
  </si>
  <si>
    <t>Cộng (III)</t>
  </si>
  <si>
    <t xml:space="preserve">I. PHƯƠNG THỨC XÉT KẾT QUẢ THI TỐT NGHIỆP THPT </t>
  </si>
  <si>
    <t xml:space="preserve">II. PHƯƠNG THỨC XÉT KẾT QUẢ HỌC TẬP THPT </t>
  </si>
  <si>
    <t>III. PHƯƠNG THỨC XÉT KẾT QUẢ KỲ THI ĐÁNH GIÁ NĂNG LỰC CỦA ĐẠI HỌC QUỐC GIA TPHCM</t>
  </si>
  <si>
    <t>IV. PHƯƠNG THỨC XÉT KẾT QUẢ KỲ THI ĐÁNH GIÁ ĐẦU VÀO ĐẠI HỌC TRÊN MÁY TÍNH (V-SAT)</t>
  </si>
  <si>
    <t>2421001121</t>
  </si>
  <si>
    <t>Trần Quốc</t>
  </si>
  <si>
    <t>Lập</t>
  </si>
  <si>
    <t xml:space="preserve">Cộng (IV): </t>
  </si>
  <si>
    <t>Hai trăm hai mươi bốn triệu đồng chẵn./.</t>
  </si>
  <si>
    <t>Một trăm ba mươi bốn triệu bốn trăm ngàn đồng chẵn./.</t>
  </si>
  <si>
    <t>Một tỷ một trăm ba mươi sáu triệu tám trăm ngàn đồng chẵn./.</t>
  </si>
  <si>
    <t>1. Chương trình chuẩn</t>
  </si>
  <si>
    <t>(Kèm theo Quyết định số            /QĐ-ĐHTCM ngày       / 9 /2024)</t>
  </si>
  <si>
    <t>TP. TÀI CHÍNH - KẾ TOÁN</t>
  </si>
  <si>
    <t>Thái Thị Lan Anh</t>
  </si>
  <si>
    <t>ThS. Nguyễn Lai Dương Phong</t>
  </si>
  <si>
    <t>TS. Hoàng Thái Hưng</t>
  </si>
  <si>
    <t>PGS.TS. Phạm Tiến Đạt</t>
  </si>
  <si>
    <t>PTP. QUẢN LÝ ĐÀO TẠO</t>
  </si>
  <si>
    <t>ThS. Lê Trọng Tuyến</t>
  </si>
  <si>
    <t>(Kèm theo Quyết định số          /QĐ-ĐHTCM ngày      / 9 /2024)</t>
  </si>
  <si>
    <t>(Kèm theo Quyết định số          /QĐ-ĐHTCM ngày       / 9 /2024)</t>
  </si>
  <si>
    <t xml:space="preserve">Điểm xét Học bổng (Không cộng điểm ưu tiên) </t>
  </si>
  <si>
    <t>BIDV- CN BẮC SÀI GÒN</t>
  </si>
  <si>
    <t>1051014421</t>
  </si>
  <si>
    <t>VCB-CN KỲ ĐỒNG</t>
  </si>
  <si>
    <t>1051014643</t>
  </si>
  <si>
    <t>1051016695</t>
  </si>
  <si>
    <t>1051014582</t>
  </si>
  <si>
    <t>1051014072</t>
  </si>
  <si>
    <t>1051016700</t>
  </si>
  <si>
    <t>1051016692</t>
  </si>
  <si>
    <t>1051016689</t>
  </si>
  <si>
    <t>1051014194</t>
  </si>
  <si>
    <t>1051014071</t>
  </si>
  <si>
    <t>1051014297</t>
  </si>
  <si>
    <t>1051013964</t>
  </si>
  <si>
    <t>1051014284</t>
  </si>
  <si>
    <t>1051016690</t>
  </si>
  <si>
    <t>1051016696</t>
  </si>
  <si>
    <t>1051014283</t>
  </si>
  <si>
    <t>1051016694</t>
  </si>
  <si>
    <t>1051016698</t>
  </si>
  <si>
    <t>1051014327</t>
  </si>
  <si>
    <t>1051014056</t>
  </si>
  <si>
    <t>1051014220</t>
  </si>
  <si>
    <t>1051014116</t>
  </si>
  <si>
    <t>1051014710</t>
  </si>
  <si>
    <t>1051013981</t>
  </si>
  <si>
    <t>1051016693</t>
  </si>
  <si>
    <t>1051016697</t>
  </si>
  <si>
    <t>1051016691</t>
  </si>
  <si>
    <t>1051014709</t>
  </si>
  <si>
    <t>1051014087</t>
  </si>
  <si>
    <t>1051014099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</si>
</sst>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.5"/>
      <name val="Times New Roman"/>
      <family val="1"/>
    </font>
    <font>
      <b/>
      <sz val="14.5"/>
      <color theme="1"/>
      <name val="Times New Roman"/>
      <family val="1"/>
    </font>
    <font>
      <i/>
      <sz val="14.5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i/>
      <sz val="10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  <scheme val="minor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8"/>
      <name val="Times New Roman"/>
      <family val="1"/>
    </font>
    <font>
      <sz val="13"/>
      <color theme="1"/>
      <name val="Calibri"/>
      <family val="2"/>
      <scheme val="minor"/>
    </font>
    <font>
      <b/>
      <sz val="9"/>
      <name val="Times New Roman"/>
      <family val="1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4" fontId="3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165" fontId="4" fillId="2" borderId="0" xfId="1" quotePrefix="1" applyNumberFormat="1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9" fontId="3" fillId="2" borderId="2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165" fontId="4" fillId="2" borderId="1" xfId="1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5" fontId="15" fillId="2" borderId="1" xfId="1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2" fontId="15" fillId="2" borderId="1" xfId="1" applyNumberFormat="1" applyFont="1" applyFill="1" applyBorder="1" applyAlignment="1">
      <alignment horizontal="center" vertical="center"/>
    </xf>
    <xf numFmtId="2" fontId="16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164" fontId="6" fillId="2" borderId="0" xfId="1" applyFont="1" applyFill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4" fillId="2" borderId="1" xfId="1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6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164" fontId="13" fillId="2" borderId="0" xfId="1" applyFont="1" applyFill="1" applyAlignment="1">
      <alignment horizontal="center"/>
    </xf>
    <xf numFmtId="165" fontId="4" fillId="2" borderId="2" xfId="1" quotePrefix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9" fontId="23" fillId="2" borderId="1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0" xfId="0" applyFont="1" applyFill="1"/>
    <xf numFmtId="165" fontId="3" fillId="2" borderId="1" xfId="0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2" borderId="0" xfId="0" applyFont="1" applyFill="1" applyAlignment="1">
      <alignment vertical="center"/>
    </xf>
    <xf numFmtId="1" fontId="17" fillId="2" borderId="0" xfId="1" applyNumberFormat="1" applyFont="1" applyFill="1" applyAlignment="1">
      <alignment horizontal="center"/>
    </xf>
    <xf numFmtId="1" fontId="19" fillId="2" borderId="0" xfId="1" applyNumberFormat="1" applyFont="1" applyFill="1" applyAlignment="1">
      <alignment horizontal="center"/>
    </xf>
    <xf numFmtId="1" fontId="14" fillId="2" borderId="1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/>
    </xf>
    <xf numFmtId="1" fontId="16" fillId="2" borderId="0" xfId="1" applyNumberFormat="1" applyFont="1" applyFill="1"/>
    <xf numFmtId="1" fontId="18" fillId="2" borderId="0" xfId="1" applyNumberFormat="1" applyFont="1" applyFill="1" applyAlignment="1">
      <alignment horizontal="center"/>
    </xf>
    <xf numFmtId="1" fontId="18" fillId="2" borderId="0" xfId="1" applyNumberFormat="1" applyFont="1" applyFill="1"/>
    <xf numFmtId="1" fontId="16" fillId="2" borderId="1" xfId="1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165" fontId="20" fillId="2" borderId="0" xfId="1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8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165" fontId="4" fillId="2" borderId="2" xfId="1" quotePrefix="1" applyNumberFormat="1" applyFont="1" applyFill="1" applyBorder="1" applyAlignment="1">
      <alignment horizontal="center" vertical="center"/>
    </xf>
    <xf numFmtId="165" fontId="4" fillId="2" borderId="3" xfId="1" quotePrefix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20" fillId="2" borderId="0" xfId="1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BEB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</xdr:row>
      <xdr:rowOff>0</xdr:rowOff>
    </xdr:from>
    <xdr:to>
      <xdr:col>2</xdr:col>
      <xdr:colOff>1314450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752600" y="60960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409575</xdr:colOff>
      <xdr:row>1</xdr:row>
      <xdr:rowOff>239043</xdr:rowOff>
    </xdr:from>
    <xdr:to>
      <xdr:col>9</xdr:col>
      <xdr:colOff>876300</xdr:colOff>
      <xdr:row>1</xdr:row>
      <xdr:rowOff>239043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6429375" y="448593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6</xdr:row>
      <xdr:rowOff>29493</xdr:rowOff>
    </xdr:from>
    <xdr:to>
      <xdr:col>6</xdr:col>
      <xdr:colOff>323850</xdr:colOff>
      <xdr:row>6</xdr:row>
      <xdr:rowOff>29493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514725" y="1391568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2</xdr:row>
      <xdr:rowOff>0</xdr:rowOff>
    </xdr:from>
    <xdr:to>
      <xdr:col>2</xdr:col>
      <xdr:colOff>1405890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1AB4EEE-FC48-4E81-8ABA-25FB17C4C273}"/>
            </a:ext>
          </a:extLst>
        </xdr:cNvPr>
        <xdr:cNvCxnSpPr/>
      </xdr:nvCxnSpPr>
      <xdr:spPr>
        <a:xfrm>
          <a:off x="1756410" y="628650"/>
          <a:ext cx="9639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419966</xdr:colOff>
      <xdr:row>1</xdr:row>
      <xdr:rowOff>248568</xdr:rowOff>
    </xdr:from>
    <xdr:to>
      <xdr:col>9</xdr:col>
      <xdr:colOff>989734</xdr:colOff>
      <xdr:row>1</xdr:row>
      <xdr:rowOff>248568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C072F19-23C5-4AEF-A8C7-DEA4981FD267}"/>
            </a:ext>
          </a:extLst>
        </xdr:cNvPr>
        <xdr:cNvCxnSpPr/>
      </xdr:nvCxnSpPr>
      <xdr:spPr>
        <a:xfrm>
          <a:off x="6468341" y="458118"/>
          <a:ext cx="19223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6</xdr:row>
      <xdr:rowOff>9525</xdr:rowOff>
    </xdr:from>
    <xdr:to>
      <xdr:col>6</xdr:col>
      <xdr:colOff>447675</xdr:colOff>
      <xdr:row>6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1B4CA16-F31F-4CE2-A793-98A17C889926}"/>
            </a:ext>
          </a:extLst>
        </xdr:cNvPr>
        <xdr:cNvCxnSpPr/>
      </xdr:nvCxnSpPr>
      <xdr:spPr>
        <a:xfrm>
          <a:off x="3790950" y="1495425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422572</xdr:colOff>
      <xdr:row>2</xdr:row>
      <xdr:rowOff>0</xdr:rowOff>
    </xdr:from>
    <xdr:to>
      <xdr:col>2</xdr:col>
      <xdr:colOff>1393922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689397" y="676275"/>
          <a:ext cx="971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169402</xdr:colOff>
      <xdr:row>1</xdr:row>
      <xdr:rowOff>239043</xdr:rowOff>
    </xdr:from>
    <xdr:to>
      <xdr:col>9</xdr:col>
      <xdr:colOff>971550</xdr:colOff>
      <xdr:row>1</xdr:row>
      <xdr:rowOff>239043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6332077" y="448593"/>
          <a:ext cx="20403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6</xdr:row>
      <xdr:rowOff>9525</xdr:rowOff>
    </xdr:from>
    <xdr:to>
      <xdr:col>6</xdr:col>
      <xdr:colOff>323850</xdr:colOff>
      <xdr:row>6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743325" y="1600200"/>
          <a:ext cx="2114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41"/>
  <sheetViews>
    <sheetView topLeftCell="A15" zoomScaleNormal="100" workbookViewId="0">
      <selection activeCell="M31" sqref="M31"/>
    </sheetView>
  </sheetViews>
  <sheetFormatPr defaultRowHeight="15" x14ac:dyDescent="0.25"/>
  <cols>
    <col min="1" max="1" width="5.140625" style="16" customWidth="1"/>
    <col min="2" max="2" width="14.5703125" style="23" customWidth="1"/>
    <col min="3" max="3" width="22.28515625" style="23" customWidth="1"/>
    <col min="4" max="4" width="11.42578125" style="23" customWidth="1"/>
    <col min="5" max="5" width="12.5703125" style="23" customWidth="1"/>
    <col min="6" max="6" width="15.42578125" style="23" customWidth="1"/>
    <col min="7" max="7" width="8.85546875" style="23" customWidth="1"/>
    <col min="8" max="8" width="10.7109375" style="23" customWidth="1"/>
    <col min="9" max="9" width="11.140625" style="23" customWidth="1"/>
    <col min="10" max="10" width="16.85546875" style="23" customWidth="1"/>
    <col min="11" max="11" width="18.42578125" style="103" customWidth="1"/>
    <col min="12" max="13" width="9.140625" style="23" customWidth="1"/>
    <col min="14" max="16384" width="9.140625" style="23"/>
  </cols>
  <sheetData>
    <row r="1" spans="1:13" ht="16.5" x14ac:dyDescent="0.25">
      <c r="A1" s="117" t="s">
        <v>1</v>
      </c>
      <c r="B1" s="117"/>
      <c r="C1" s="117"/>
      <c r="D1" s="117"/>
      <c r="E1" s="117"/>
      <c r="F1" s="15"/>
      <c r="G1" s="118" t="s">
        <v>2</v>
      </c>
      <c r="H1" s="118"/>
      <c r="I1" s="118"/>
      <c r="J1" s="118"/>
      <c r="K1" s="118"/>
    </row>
    <row r="2" spans="1:13" ht="31.5" customHeight="1" x14ac:dyDescent="0.25">
      <c r="A2" s="119" t="s">
        <v>54</v>
      </c>
      <c r="B2" s="120"/>
      <c r="C2" s="120"/>
      <c r="D2" s="120"/>
      <c r="E2" s="120"/>
      <c r="F2" s="15"/>
      <c r="G2" s="121" t="s">
        <v>5</v>
      </c>
      <c r="H2" s="121"/>
      <c r="I2" s="121"/>
      <c r="J2" s="121"/>
      <c r="K2" s="121"/>
    </row>
    <row r="3" spans="1:13" ht="15.75" x14ac:dyDescent="0.25">
      <c r="A3" s="75"/>
      <c r="B3" s="60"/>
      <c r="C3" s="61"/>
      <c r="D3" s="75"/>
      <c r="E3" s="14"/>
      <c r="F3" s="60"/>
      <c r="G3" s="62"/>
      <c r="H3" s="64"/>
      <c r="I3" s="64"/>
      <c r="J3" s="60"/>
      <c r="K3" s="97"/>
    </row>
    <row r="4" spans="1:13" ht="18.75" x14ac:dyDescent="0.3">
      <c r="A4" s="122" t="s">
        <v>50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6" t="s">
        <v>65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3" ht="18.75" x14ac:dyDescent="0.3">
      <c r="A6" s="110" t="s">
        <v>272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3" ht="15.75" x14ac:dyDescent="0.25">
      <c r="A7" s="77"/>
      <c r="B7" s="78"/>
      <c r="C7" s="77"/>
      <c r="D7" s="77"/>
      <c r="E7" s="79"/>
      <c r="F7" s="78"/>
      <c r="G7" s="80"/>
      <c r="H7" s="78"/>
      <c r="I7" s="78"/>
      <c r="J7" s="78"/>
      <c r="K7" s="98"/>
    </row>
    <row r="8" spans="1:13" ht="52.5" customHeight="1" x14ac:dyDescent="0.25">
      <c r="A8" s="43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1" t="s">
        <v>40</v>
      </c>
      <c r="G8" s="91" t="s">
        <v>10</v>
      </c>
      <c r="H8" s="6" t="s">
        <v>4</v>
      </c>
      <c r="I8" s="7" t="s">
        <v>11</v>
      </c>
      <c r="J8" s="8" t="s">
        <v>25</v>
      </c>
      <c r="K8" s="99" t="s">
        <v>53</v>
      </c>
      <c r="L8" s="8" t="s">
        <v>26</v>
      </c>
      <c r="M8" s="8" t="s">
        <v>27</v>
      </c>
    </row>
    <row r="9" spans="1:13" s="11" customFormat="1" ht="24.75" customHeight="1" x14ac:dyDescent="0.25">
      <c r="A9" s="44" t="s">
        <v>260</v>
      </c>
      <c r="B9" s="27"/>
      <c r="C9" s="28"/>
      <c r="D9" s="29"/>
      <c r="E9" s="27"/>
      <c r="F9" s="30"/>
      <c r="G9" s="31"/>
      <c r="H9" s="32"/>
      <c r="I9" s="33"/>
      <c r="J9" s="34"/>
      <c r="K9" s="100"/>
      <c r="L9" s="55"/>
      <c r="M9" s="55"/>
    </row>
    <row r="10" spans="1:13" s="11" customFormat="1" ht="24.75" customHeight="1" x14ac:dyDescent="0.25">
      <c r="A10" s="44" t="s">
        <v>52</v>
      </c>
      <c r="B10" s="69"/>
      <c r="C10" s="40"/>
      <c r="D10" s="41"/>
      <c r="E10" s="69"/>
      <c r="F10" s="10"/>
      <c r="G10" s="35"/>
      <c r="H10" s="36"/>
      <c r="I10" s="36"/>
      <c r="J10" s="69"/>
      <c r="K10" s="100"/>
      <c r="L10" s="55"/>
      <c r="M10" s="55"/>
    </row>
    <row r="11" spans="1:13" s="11" customFormat="1" ht="24.75" customHeight="1" x14ac:dyDescent="0.25">
      <c r="A11" s="32">
        <v>1</v>
      </c>
      <c r="B11" s="27" t="s">
        <v>69</v>
      </c>
      <c r="C11" s="56" t="s">
        <v>70</v>
      </c>
      <c r="D11" s="25" t="s">
        <v>71</v>
      </c>
      <c r="E11" s="50" t="s">
        <v>72</v>
      </c>
      <c r="F11" s="48" t="s">
        <v>30</v>
      </c>
      <c r="G11" s="37">
        <v>27.5</v>
      </c>
      <c r="H11" s="32" t="s">
        <v>12</v>
      </c>
      <c r="I11" s="33">
        <v>1</v>
      </c>
      <c r="J11" s="34">
        <v>28000000</v>
      </c>
      <c r="K11" s="100">
        <v>8863736497</v>
      </c>
      <c r="L11" s="104" t="s">
        <v>283</v>
      </c>
      <c r="M11" s="55"/>
    </row>
    <row r="12" spans="1:13" s="11" customFormat="1" ht="24.75" customHeight="1" x14ac:dyDescent="0.25">
      <c r="A12" s="46" t="s">
        <v>56</v>
      </c>
      <c r="B12" s="69"/>
      <c r="C12" s="53"/>
      <c r="D12" s="52"/>
      <c r="E12" s="22"/>
      <c r="F12" s="48"/>
      <c r="G12" s="35"/>
      <c r="H12" s="36"/>
      <c r="I12" s="36"/>
      <c r="J12" s="69"/>
      <c r="K12" s="100"/>
      <c r="L12" s="104"/>
      <c r="M12" s="55"/>
    </row>
    <row r="13" spans="1:13" s="11" customFormat="1" ht="24.75" customHeight="1" x14ac:dyDescent="0.25">
      <c r="A13" s="32">
        <v>1</v>
      </c>
      <c r="B13" s="27" t="s">
        <v>163</v>
      </c>
      <c r="C13" s="56" t="s">
        <v>164</v>
      </c>
      <c r="D13" s="25" t="s">
        <v>165</v>
      </c>
      <c r="E13" s="50" t="s">
        <v>166</v>
      </c>
      <c r="F13" s="48" t="s">
        <v>30</v>
      </c>
      <c r="G13" s="37">
        <v>26.5</v>
      </c>
      <c r="H13" s="32" t="s">
        <v>12</v>
      </c>
      <c r="I13" s="33">
        <v>1</v>
      </c>
      <c r="J13" s="34">
        <v>28000000</v>
      </c>
      <c r="K13" s="100" t="s">
        <v>284</v>
      </c>
      <c r="L13" s="104" t="s">
        <v>285</v>
      </c>
      <c r="M13" s="55"/>
    </row>
    <row r="14" spans="1:13" s="11" customFormat="1" ht="24.75" customHeight="1" x14ac:dyDescent="0.25">
      <c r="A14" s="46" t="s">
        <v>57</v>
      </c>
      <c r="B14" s="69"/>
      <c r="C14" s="53"/>
      <c r="D14" s="52"/>
      <c r="E14" s="22"/>
      <c r="F14" s="48"/>
      <c r="G14" s="35"/>
      <c r="H14" s="36"/>
      <c r="I14" s="36"/>
      <c r="J14" s="69"/>
      <c r="K14" s="100"/>
      <c r="L14" s="104"/>
      <c r="M14" s="55"/>
    </row>
    <row r="15" spans="1:13" s="11" customFormat="1" ht="24.75" customHeight="1" x14ac:dyDescent="0.25">
      <c r="A15" s="32">
        <f>1</f>
        <v>1</v>
      </c>
      <c r="B15" s="27" t="s">
        <v>220</v>
      </c>
      <c r="C15" s="56" t="s">
        <v>221</v>
      </c>
      <c r="D15" s="25" t="s">
        <v>42</v>
      </c>
      <c r="E15" s="50" t="s">
        <v>222</v>
      </c>
      <c r="F15" s="48" t="s">
        <v>30</v>
      </c>
      <c r="G15" s="37">
        <v>26.6</v>
      </c>
      <c r="H15" s="32" t="s">
        <v>12</v>
      </c>
      <c r="I15" s="33">
        <v>1</v>
      </c>
      <c r="J15" s="34">
        <v>28000000</v>
      </c>
      <c r="K15" s="100" t="s">
        <v>286</v>
      </c>
      <c r="L15" s="104" t="s">
        <v>285</v>
      </c>
      <c r="M15" s="55"/>
    </row>
    <row r="16" spans="1:13" s="11" customFormat="1" ht="24.75" customHeight="1" x14ac:dyDescent="0.25">
      <c r="A16" s="45"/>
      <c r="B16" s="69" t="s">
        <v>16</v>
      </c>
      <c r="C16" s="42">
        <f>A15+A13+A11</f>
        <v>3</v>
      </c>
      <c r="D16" s="52" t="s">
        <v>15</v>
      </c>
      <c r="E16" s="51"/>
      <c r="F16" s="48"/>
      <c r="G16" s="31"/>
      <c r="H16" s="37"/>
      <c r="I16" s="37"/>
      <c r="J16" s="81">
        <f>SUM(J11:J15)</f>
        <v>84000000</v>
      </c>
      <c r="K16" s="100"/>
      <c r="L16" s="104"/>
      <c r="M16" s="55"/>
    </row>
    <row r="17" spans="1:13" s="11" customFormat="1" ht="24.75" customHeight="1" x14ac:dyDescent="0.25">
      <c r="A17" s="44" t="s">
        <v>261</v>
      </c>
      <c r="B17" s="69"/>
      <c r="C17" s="53"/>
      <c r="D17" s="52"/>
      <c r="E17" s="22"/>
      <c r="F17" s="48"/>
      <c r="G17" s="35"/>
      <c r="H17" s="36"/>
      <c r="I17" s="36"/>
      <c r="J17" s="69"/>
      <c r="K17" s="100"/>
      <c r="L17" s="104"/>
      <c r="M17" s="55"/>
    </row>
    <row r="18" spans="1:13" s="11" customFormat="1" ht="24.75" customHeight="1" x14ac:dyDescent="0.25">
      <c r="A18" s="44" t="s">
        <v>52</v>
      </c>
      <c r="B18" s="69"/>
      <c r="C18" s="53"/>
      <c r="D18" s="52"/>
      <c r="E18" s="22"/>
      <c r="F18" s="48"/>
      <c r="G18" s="35"/>
      <c r="H18" s="36"/>
      <c r="I18" s="36"/>
      <c r="J18" s="69"/>
      <c r="K18" s="100"/>
      <c r="L18" s="104"/>
      <c r="M18" s="55"/>
    </row>
    <row r="19" spans="1:13" s="11" customFormat="1" ht="24.75" customHeight="1" x14ac:dyDescent="0.25">
      <c r="A19" s="32">
        <v>1</v>
      </c>
      <c r="B19" s="27" t="s">
        <v>223</v>
      </c>
      <c r="C19" s="56" t="s">
        <v>224</v>
      </c>
      <c r="D19" s="25" t="s">
        <v>41</v>
      </c>
      <c r="E19" s="50" t="s">
        <v>225</v>
      </c>
      <c r="F19" s="48" t="s">
        <v>31</v>
      </c>
      <c r="G19" s="37">
        <v>29.67</v>
      </c>
      <c r="H19" s="32" t="s">
        <v>12</v>
      </c>
      <c r="I19" s="33">
        <v>1</v>
      </c>
      <c r="J19" s="34">
        <v>28000000</v>
      </c>
      <c r="K19" s="100">
        <v>8833736750</v>
      </c>
      <c r="L19" s="104" t="s">
        <v>283</v>
      </c>
      <c r="M19" s="55"/>
    </row>
    <row r="20" spans="1:13" s="11" customFormat="1" ht="24.75" customHeight="1" x14ac:dyDescent="0.25">
      <c r="A20" s="46" t="s">
        <v>56</v>
      </c>
      <c r="B20" s="69"/>
      <c r="C20" s="53"/>
      <c r="D20" s="52"/>
      <c r="E20" s="22"/>
      <c r="F20" s="48"/>
      <c r="G20" s="35"/>
      <c r="H20" s="36"/>
      <c r="I20" s="36"/>
      <c r="J20" s="69"/>
      <c r="K20" s="100"/>
      <c r="L20" s="104"/>
      <c r="M20" s="55"/>
    </row>
    <row r="21" spans="1:13" s="11" customFormat="1" ht="24.75" customHeight="1" x14ac:dyDescent="0.25">
      <c r="A21" s="32">
        <v>1</v>
      </c>
      <c r="B21" s="27" t="s">
        <v>236</v>
      </c>
      <c r="C21" s="56" t="s">
        <v>237</v>
      </c>
      <c r="D21" s="25" t="s">
        <v>58</v>
      </c>
      <c r="E21" s="50" t="s">
        <v>166</v>
      </c>
      <c r="F21" s="48" t="s">
        <v>30</v>
      </c>
      <c r="G21" s="37">
        <v>29.14</v>
      </c>
      <c r="H21" s="32" t="s">
        <v>12</v>
      </c>
      <c r="I21" s="33">
        <v>1</v>
      </c>
      <c r="J21" s="34">
        <v>28000000</v>
      </c>
      <c r="K21" s="100" t="s">
        <v>287</v>
      </c>
      <c r="L21" s="104" t="s">
        <v>285</v>
      </c>
      <c r="M21" s="55"/>
    </row>
    <row r="22" spans="1:13" s="11" customFormat="1" ht="24.75" customHeight="1" x14ac:dyDescent="0.25">
      <c r="A22" s="45"/>
      <c r="B22" s="69" t="s">
        <v>17</v>
      </c>
      <c r="C22" s="42">
        <f>A21+A19</f>
        <v>2</v>
      </c>
      <c r="D22" s="52" t="s">
        <v>15</v>
      </c>
      <c r="E22" s="51"/>
      <c r="F22" s="48"/>
      <c r="G22" s="31"/>
      <c r="H22" s="37"/>
      <c r="I22" s="37"/>
      <c r="J22" s="38">
        <f>SUM(J19:J21)</f>
        <v>56000000</v>
      </c>
      <c r="K22" s="100"/>
      <c r="L22" s="104"/>
      <c r="M22" s="55"/>
    </row>
    <row r="23" spans="1:13" s="11" customFormat="1" ht="26.25" customHeight="1" x14ac:dyDescent="0.25">
      <c r="A23" s="44" t="s">
        <v>262</v>
      </c>
      <c r="B23" s="69"/>
      <c r="C23" s="53"/>
      <c r="D23" s="52"/>
      <c r="E23" s="22"/>
      <c r="F23" s="48"/>
      <c r="G23" s="35"/>
      <c r="H23" s="36"/>
      <c r="I23" s="36"/>
      <c r="J23" s="69"/>
      <c r="K23" s="100"/>
      <c r="L23" s="104"/>
      <c r="M23" s="55"/>
    </row>
    <row r="24" spans="1:13" s="11" customFormat="1" ht="26.25" customHeight="1" x14ac:dyDescent="0.25">
      <c r="A24" s="44" t="s">
        <v>52</v>
      </c>
      <c r="B24" s="69"/>
      <c r="C24" s="53"/>
      <c r="D24" s="52"/>
      <c r="E24" s="22"/>
      <c r="F24" s="48"/>
      <c r="G24" s="35"/>
      <c r="H24" s="36"/>
      <c r="I24" s="36"/>
      <c r="J24" s="69"/>
      <c r="K24" s="100"/>
      <c r="L24" s="104"/>
      <c r="M24" s="55"/>
    </row>
    <row r="25" spans="1:13" s="11" customFormat="1" ht="26.25" customHeight="1" x14ac:dyDescent="0.25">
      <c r="A25" s="32">
        <v>1</v>
      </c>
      <c r="B25" s="27" t="s">
        <v>250</v>
      </c>
      <c r="C25" s="56" t="s">
        <v>251</v>
      </c>
      <c r="D25" s="25" t="s">
        <v>63</v>
      </c>
      <c r="E25" s="50" t="s">
        <v>252</v>
      </c>
      <c r="F25" s="48" t="s">
        <v>31</v>
      </c>
      <c r="G25" s="86">
        <v>922</v>
      </c>
      <c r="H25" s="32" t="s">
        <v>12</v>
      </c>
      <c r="I25" s="33">
        <v>1</v>
      </c>
      <c r="J25" s="34">
        <v>28000000</v>
      </c>
      <c r="K25" s="100">
        <v>8863736842</v>
      </c>
      <c r="L25" s="104" t="s">
        <v>283</v>
      </c>
      <c r="M25" s="55"/>
    </row>
    <row r="26" spans="1:13" s="11" customFormat="1" ht="26.25" customHeight="1" x14ac:dyDescent="0.25">
      <c r="A26" s="46" t="s">
        <v>56</v>
      </c>
      <c r="B26" s="69"/>
      <c r="C26" s="53"/>
      <c r="D26" s="52"/>
      <c r="E26" s="22"/>
      <c r="F26" s="48"/>
      <c r="G26" s="72"/>
      <c r="H26" s="36"/>
      <c r="I26" s="36"/>
      <c r="J26" s="69"/>
      <c r="K26" s="100"/>
      <c r="L26" s="104"/>
      <c r="M26" s="55"/>
    </row>
    <row r="27" spans="1:13" s="11" customFormat="1" ht="26.25" customHeight="1" x14ac:dyDescent="0.25">
      <c r="A27" s="32">
        <v>1</v>
      </c>
      <c r="B27" s="27" t="s">
        <v>253</v>
      </c>
      <c r="C27" s="56" t="s">
        <v>254</v>
      </c>
      <c r="D27" s="25" t="s">
        <v>36</v>
      </c>
      <c r="E27" s="50" t="s">
        <v>182</v>
      </c>
      <c r="F27" s="48" t="s">
        <v>30</v>
      </c>
      <c r="G27" s="86">
        <v>911</v>
      </c>
      <c r="H27" s="32" t="s">
        <v>12</v>
      </c>
      <c r="I27" s="33">
        <v>1</v>
      </c>
      <c r="J27" s="34">
        <v>28000000</v>
      </c>
      <c r="K27" s="100" t="s">
        <v>288</v>
      </c>
      <c r="L27" s="104" t="s">
        <v>285</v>
      </c>
      <c r="M27" s="55"/>
    </row>
    <row r="28" spans="1:13" s="11" customFormat="1" ht="26.25" customHeight="1" x14ac:dyDescent="0.25">
      <c r="A28" s="32"/>
      <c r="B28" s="69" t="s">
        <v>18</v>
      </c>
      <c r="C28" s="42">
        <f>A27+A25</f>
        <v>2</v>
      </c>
      <c r="D28" s="52" t="s">
        <v>15</v>
      </c>
      <c r="E28" s="51"/>
      <c r="F28" s="48"/>
      <c r="G28" s="31"/>
      <c r="H28" s="37"/>
      <c r="I28" s="37"/>
      <c r="J28" s="38">
        <f>SUM(J25:J27)</f>
        <v>56000000</v>
      </c>
      <c r="K28" s="100"/>
      <c r="L28" s="104"/>
      <c r="M28" s="55"/>
    </row>
    <row r="29" spans="1:13" s="11" customFormat="1" ht="26.25" customHeight="1" x14ac:dyDescent="0.25">
      <c r="A29" s="44" t="s">
        <v>263</v>
      </c>
      <c r="B29" s="27"/>
      <c r="C29" s="56"/>
      <c r="D29" s="25"/>
      <c r="E29" s="50"/>
      <c r="F29" s="48"/>
      <c r="G29" s="86"/>
      <c r="H29" s="32"/>
      <c r="I29" s="33"/>
      <c r="J29" s="34"/>
      <c r="K29" s="100"/>
      <c r="L29" s="104"/>
      <c r="M29" s="55"/>
    </row>
    <row r="30" spans="1:13" s="11" customFormat="1" ht="26.25" customHeight="1" x14ac:dyDescent="0.25">
      <c r="A30" s="44" t="s">
        <v>271</v>
      </c>
      <c r="B30" s="69"/>
      <c r="C30" s="53"/>
      <c r="D30" s="25"/>
      <c r="E30" s="50"/>
      <c r="F30" s="48"/>
      <c r="G30" s="86"/>
      <c r="H30" s="32"/>
      <c r="I30" s="33"/>
      <c r="J30" s="34"/>
      <c r="K30" s="100"/>
      <c r="L30" s="104"/>
      <c r="M30" s="55"/>
    </row>
    <row r="31" spans="1:13" s="11" customFormat="1" ht="26.25" customHeight="1" x14ac:dyDescent="0.25">
      <c r="A31" s="32">
        <v>1</v>
      </c>
      <c r="B31" s="27" t="s">
        <v>264</v>
      </c>
      <c r="C31" s="56" t="s">
        <v>265</v>
      </c>
      <c r="D31" s="25" t="s">
        <v>266</v>
      </c>
      <c r="E31" s="50" t="s">
        <v>252</v>
      </c>
      <c r="F31" s="48" t="s">
        <v>31</v>
      </c>
      <c r="G31" s="86">
        <v>384</v>
      </c>
      <c r="H31" s="32" t="s">
        <v>12</v>
      </c>
      <c r="I31" s="33">
        <v>1</v>
      </c>
      <c r="J31" s="34">
        <v>28000000</v>
      </c>
      <c r="K31" s="100">
        <v>8853736689</v>
      </c>
      <c r="L31" s="104" t="s">
        <v>283</v>
      </c>
      <c r="M31" s="55"/>
    </row>
    <row r="32" spans="1:13" s="11" customFormat="1" ht="26.25" customHeight="1" x14ac:dyDescent="0.25">
      <c r="A32" s="45"/>
      <c r="B32" s="69" t="s">
        <v>267</v>
      </c>
      <c r="C32" s="42">
        <v>1</v>
      </c>
      <c r="D32" s="52" t="s">
        <v>15</v>
      </c>
      <c r="E32" s="51"/>
      <c r="F32" s="48"/>
      <c r="G32" s="31"/>
      <c r="H32" s="37"/>
      <c r="I32" s="37"/>
      <c r="J32" s="38">
        <f>J31</f>
        <v>28000000</v>
      </c>
      <c r="K32" s="100"/>
      <c r="L32" s="104"/>
      <c r="M32" s="55"/>
    </row>
    <row r="33" spans="1:13" s="11" customFormat="1" ht="26.25" customHeight="1" x14ac:dyDescent="0.25">
      <c r="A33" s="45"/>
      <c r="B33" s="69" t="s">
        <v>28</v>
      </c>
      <c r="C33" s="42">
        <f>C32+C22+C16+C28</f>
        <v>8</v>
      </c>
      <c r="D33" s="52" t="s">
        <v>15</v>
      </c>
      <c r="E33" s="22"/>
      <c r="F33" s="48"/>
      <c r="G33" s="35"/>
      <c r="H33" s="39"/>
      <c r="I33" s="39"/>
      <c r="J33" s="81">
        <f>J32+J22+J16+J28</f>
        <v>224000000</v>
      </c>
      <c r="K33" s="100"/>
      <c r="L33" s="104"/>
      <c r="M33" s="55"/>
    </row>
    <row r="34" spans="1:13" ht="11.25" customHeight="1" x14ac:dyDescent="0.25">
      <c r="A34" s="12"/>
      <c r="B34" s="70"/>
      <c r="C34" s="12"/>
      <c r="D34" s="12"/>
      <c r="E34" s="70"/>
      <c r="F34" s="70"/>
      <c r="G34" s="13"/>
      <c r="H34" s="11"/>
      <c r="I34" s="11"/>
      <c r="J34" s="11"/>
      <c r="K34" s="101"/>
    </row>
    <row r="35" spans="1:13" ht="25.5" customHeight="1" x14ac:dyDescent="0.25">
      <c r="A35" s="111" t="s">
        <v>268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3" s="95" customFormat="1" ht="37.5" customHeight="1" x14ac:dyDescent="0.25">
      <c r="A36" s="112" t="s">
        <v>19</v>
      </c>
      <c r="B36" s="112"/>
      <c r="C36" s="113" t="s">
        <v>29</v>
      </c>
      <c r="D36" s="113"/>
      <c r="E36" s="113" t="s">
        <v>278</v>
      </c>
      <c r="F36" s="113"/>
      <c r="G36" s="114" t="s">
        <v>273</v>
      </c>
      <c r="H36" s="114"/>
      <c r="I36" s="114"/>
      <c r="J36" s="115" t="s">
        <v>49</v>
      </c>
      <c r="K36" s="115"/>
    </row>
    <row r="37" spans="1:13" ht="16.5" x14ac:dyDescent="0.25">
      <c r="B37" s="15"/>
      <c r="C37" s="16"/>
      <c r="E37" s="16"/>
      <c r="F37" s="70"/>
      <c r="G37" s="70"/>
      <c r="H37" s="17"/>
      <c r="I37" s="17"/>
      <c r="J37" s="15"/>
      <c r="K37" s="102"/>
    </row>
    <row r="38" spans="1:13" ht="16.5" x14ac:dyDescent="0.25">
      <c r="B38" s="15"/>
      <c r="C38" s="16"/>
      <c r="E38" s="16"/>
      <c r="F38" s="70"/>
      <c r="G38" s="70"/>
      <c r="H38" s="17"/>
      <c r="I38" s="17"/>
      <c r="J38" s="105"/>
      <c r="K38" s="105"/>
    </row>
    <row r="39" spans="1:13" ht="16.5" x14ac:dyDescent="0.25">
      <c r="B39" s="15"/>
      <c r="C39" s="16"/>
      <c r="E39" s="16"/>
      <c r="F39" s="70"/>
      <c r="G39" s="70"/>
      <c r="H39" s="17"/>
      <c r="I39" s="17"/>
      <c r="J39" s="18"/>
      <c r="K39" s="102"/>
    </row>
    <row r="40" spans="1:13" ht="18.75" x14ac:dyDescent="0.3">
      <c r="A40" s="20"/>
      <c r="B40" s="71"/>
      <c r="C40" s="20"/>
      <c r="E40" s="20"/>
      <c r="F40" s="70"/>
      <c r="G40" s="70"/>
      <c r="H40" s="19"/>
      <c r="I40" s="19"/>
      <c r="J40" s="21"/>
      <c r="K40" s="102"/>
    </row>
    <row r="41" spans="1:13" s="88" customFormat="1" ht="18" x14ac:dyDescent="0.3">
      <c r="A41" s="106" t="s">
        <v>274</v>
      </c>
      <c r="B41" s="106"/>
      <c r="C41" s="106" t="s">
        <v>275</v>
      </c>
      <c r="D41" s="106"/>
      <c r="E41" s="107" t="s">
        <v>279</v>
      </c>
      <c r="F41" s="107"/>
      <c r="G41" s="108" t="s">
        <v>276</v>
      </c>
      <c r="H41" s="108"/>
      <c r="I41" s="108"/>
      <c r="J41" s="109" t="s">
        <v>277</v>
      </c>
      <c r="K41" s="109"/>
    </row>
  </sheetData>
  <autoFilter ref="A8:K33" xr:uid="{00000000-0009-0000-0000-000002000000}"/>
  <mergeCells count="19">
    <mergeCell ref="A5:K5"/>
    <mergeCell ref="A1:E1"/>
    <mergeCell ref="G1:K1"/>
    <mergeCell ref="A2:E2"/>
    <mergeCell ref="G2:K2"/>
    <mergeCell ref="A4:K4"/>
    <mergeCell ref="A6:K6"/>
    <mergeCell ref="A35:K35"/>
    <mergeCell ref="A36:B36"/>
    <mergeCell ref="C36:D36"/>
    <mergeCell ref="E36:F36"/>
    <mergeCell ref="G36:I36"/>
    <mergeCell ref="J36:K36"/>
    <mergeCell ref="J38:K38"/>
    <mergeCell ref="A41:B41"/>
    <mergeCell ref="C41:D41"/>
    <mergeCell ref="E41:F41"/>
    <mergeCell ref="G41:I41"/>
    <mergeCell ref="J41:K41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34"/>
  <sheetViews>
    <sheetView topLeftCell="A12" zoomScaleNormal="100" workbookViewId="0">
      <selection activeCell="K21" sqref="K21"/>
    </sheetView>
  </sheetViews>
  <sheetFormatPr defaultRowHeight="15" x14ac:dyDescent="0.25"/>
  <cols>
    <col min="1" max="1" width="5.140625" style="16" customWidth="1"/>
    <col min="2" max="2" width="14.5703125" style="23" customWidth="1"/>
    <col min="3" max="3" width="22.28515625" style="23" customWidth="1"/>
    <col min="4" max="4" width="11" style="23" customWidth="1"/>
    <col min="5" max="5" width="13.28515625" style="23" bestFit="1" customWidth="1"/>
    <col min="6" max="6" width="15.5703125" style="23" customWidth="1"/>
    <col min="7" max="7" width="8.85546875" style="23" customWidth="1"/>
    <col min="8" max="8" width="10.7109375" style="23" customWidth="1"/>
    <col min="9" max="9" width="9.5703125" style="23" customWidth="1"/>
    <col min="10" max="10" width="16.85546875" style="23" customWidth="1"/>
    <col min="11" max="11" width="9.5703125" style="67" bestFit="1" customWidth="1"/>
    <col min="12" max="12" width="20.5703125" style="23" bestFit="1" customWidth="1"/>
    <col min="13" max="13" width="5.42578125" style="23" customWidth="1"/>
    <col min="14" max="16384" width="9.140625" style="23"/>
  </cols>
  <sheetData>
    <row r="1" spans="1:13" ht="16.5" x14ac:dyDescent="0.25">
      <c r="A1" s="117" t="s">
        <v>1</v>
      </c>
      <c r="B1" s="117"/>
      <c r="C1" s="117"/>
      <c r="D1" s="117"/>
      <c r="E1" s="117"/>
      <c r="F1" s="15"/>
      <c r="G1" s="118" t="s">
        <v>2</v>
      </c>
      <c r="H1" s="118"/>
      <c r="I1" s="118"/>
      <c r="J1" s="118"/>
      <c r="K1" s="118"/>
    </row>
    <row r="2" spans="1:13" ht="33" customHeight="1" x14ac:dyDescent="0.25">
      <c r="A2" s="119" t="s">
        <v>55</v>
      </c>
      <c r="B2" s="120"/>
      <c r="C2" s="120"/>
      <c r="D2" s="120"/>
      <c r="E2" s="120"/>
      <c r="F2" s="15"/>
      <c r="G2" s="121" t="s">
        <v>5</v>
      </c>
      <c r="H2" s="121"/>
      <c r="I2" s="121"/>
      <c r="J2" s="121"/>
      <c r="K2" s="121"/>
    </row>
    <row r="3" spans="1:13" ht="11.25" customHeight="1" x14ac:dyDescent="0.25">
      <c r="A3" s="75"/>
      <c r="B3" s="60"/>
      <c r="C3" s="61"/>
      <c r="D3" s="75"/>
      <c r="E3" s="14"/>
      <c r="F3" s="60"/>
      <c r="G3" s="62"/>
      <c r="H3" s="64"/>
      <c r="I3" s="64"/>
      <c r="J3" s="60"/>
      <c r="K3" s="76"/>
    </row>
    <row r="4" spans="1:13" ht="18.75" x14ac:dyDescent="0.3">
      <c r="A4" s="122" t="s">
        <v>51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6" t="s">
        <v>65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3" ht="23.25" customHeight="1" x14ac:dyDescent="0.25">
      <c r="A6" s="123" t="s">
        <v>280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3" ht="5.25" customHeight="1" x14ac:dyDescent="0.25">
      <c r="A7" s="77"/>
      <c r="B7" s="78"/>
      <c r="C7" s="77"/>
      <c r="D7" s="77"/>
      <c r="E7" s="79"/>
      <c r="F7" s="78"/>
      <c r="G7" s="80"/>
      <c r="H7" s="78"/>
      <c r="I7" s="78"/>
      <c r="J7" s="78"/>
      <c r="K7" s="66"/>
    </row>
    <row r="8" spans="1:13" ht="63.75" customHeight="1" x14ac:dyDescent="0.25">
      <c r="A8" s="43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1" t="s">
        <v>40</v>
      </c>
      <c r="G8" s="92" t="s">
        <v>10</v>
      </c>
      <c r="H8" s="6" t="s">
        <v>4</v>
      </c>
      <c r="I8" s="7" t="s">
        <v>11</v>
      </c>
      <c r="J8" s="8" t="s">
        <v>25</v>
      </c>
      <c r="K8" s="9" t="s">
        <v>53</v>
      </c>
      <c r="L8" s="8" t="s">
        <v>26</v>
      </c>
      <c r="M8" s="8" t="s">
        <v>27</v>
      </c>
    </row>
    <row r="9" spans="1:13" s="88" customFormat="1" ht="24.75" customHeight="1" x14ac:dyDescent="0.3">
      <c r="A9" s="44" t="s">
        <v>260</v>
      </c>
      <c r="B9" s="27"/>
      <c r="C9" s="28"/>
      <c r="D9" s="29"/>
      <c r="E9" s="27"/>
      <c r="F9" s="30"/>
      <c r="G9" s="31"/>
      <c r="H9" s="32"/>
      <c r="I9" s="33"/>
      <c r="J9" s="34"/>
      <c r="K9" s="34"/>
      <c r="L9" s="87"/>
      <c r="M9" s="87"/>
    </row>
    <row r="10" spans="1:13" s="88" customFormat="1" ht="24.75" customHeight="1" x14ac:dyDescent="0.3">
      <c r="A10" s="44" t="s">
        <v>52</v>
      </c>
      <c r="B10" s="69"/>
      <c r="C10" s="40"/>
      <c r="D10" s="41"/>
      <c r="E10" s="22"/>
      <c r="F10" s="48"/>
      <c r="G10" s="35"/>
      <c r="H10" s="36"/>
      <c r="I10" s="36"/>
      <c r="J10" s="69"/>
      <c r="K10" s="34"/>
      <c r="L10" s="87"/>
      <c r="M10" s="87"/>
    </row>
    <row r="11" spans="1:13" s="88" customFormat="1" ht="24.75" customHeight="1" x14ac:dyDescent="0.3">
      <c r="A11" s="32">
        <v>1</v>
      </c>
      <c r="B11" s="27" t="s">
        <v>73</v>
      </c>
      <c r="C11" s="56" t="s">
        <v>32</v>
      </c>
      <c r="D11" s="25" t="s">
        <v>40</v>
      </c>
      <c r="E11" s="50" t="s">
        <v>74</v>
      </c>
      <c r="F11" s="48" t="s">
        <v>67</v>
      </c>
      <c r="G11" s="37">
        <v>27.45</v>
      </c>
      <c r="H11" s="32" t="s">
        <v>13</v>
      </c>
      <c r="I11" s="33">
        <v>0.8</v>
      </c>
      <c r="J11" s="34">
        <f>28000000*I11</f>
        <v>22400000</v>
      </c>
      <c r="K11" s="100">
        <v>8803735834</v>
      </c>
      <c r="L11" s="104" t="s">
        <v>283</v>
      </c>
      <c r="M11" s="87"/>
    </row>
    <row r="12" spans="1:13" s="88" customFormat="1" ht="24.75" customHeight="1" x14ac:dyDescent="0.3">
      <c r="A12" s="46" t="s">
        <v>56</v>
      </c>
      <c r="B12" s="69"/>
      <c r="C12" s="53"/>
      <c r="D12" s="52"/>
      <c r="E12" s="22"/>
      <c r="F12" s="48"/>
      <c r="G12" s="35"/>
      <c r="H12" s="36"/>
      <c r="I12" s="36"/>
      <c r="J12" s="69"/>
      <c r="K12" s="100"/>
      <c r="L12" s="104"/>
      <c r="M12" s="87"/>
    </row>
    <row r="13" spans="1:13" s="88" customFormat="1" ht="24.75" customHeight="1" x14ac:dyDescent="0.3">
      <c r="A13" s="32">
        <v>1</v>
      </c>
      <c r="B13" s="27" t="s">
        <v>167</v>
      </c>
      <c r="C13" s="56" t="s">
        <v>168</v>
      </c>
      <c r="D13" s="25" t="s">
        <v>37</v>
      </c>
      <c r="E13" s="50" t="s">
        <v>169</v>
      </c>
      <c r="F13" s="48" t="s">
        <v>30</v>
      </c>
      <c r="G13" s="31">
        <v>26.45</v>
      </c>
      <c r="H13" s="32" t="s">
        <v>13</v>
      </c>
      <c r="I13" s="33">
        <v>0.8</v>
      </c>
      <c r="J13" s="34">
        <f>28000000*I13</f>
        <v>22400000</v>
      </c>
      <c r="K13" s="100" t="s">
        <v>289</v>
      </c>
      <c r="L13" s="104" t="s">
        <v>285</v>
      </c>
      <c r="M13" s="87"/>
    </row>
    <row r="14" spans="1:13" s="88" customFormat="1" ht="24.75" customHeight="1" x14ac:dyDescent="0.3">
      <c r="A14" s="46" t="s">
        <v>57</v>
      </c>
      <c r="B14" s="69"/>
      <c r="C14" s="53"/>
      <c r="D14" s="25"/>
      <c r="E14" s="50"/>
      <c r="F14" s="48"/>
      <c r="G14" s="31"/>
      <c r="H14" s="32"/>
      <c r="I14" s="33"/>
      <c r="J14" s="82"/>
      <c r="K14" s="100"/>
      <c r="L14" s="104"/>
      <c r="M14" s="87"/>
    </row>
    <row r="15" spans="1:13" s="88" customFormat="1" ht="24.75" customHeight="1" x14ac:dyDescent="0.3">
      <c r="A15" s="32">
        <v>1</v>
      </c>
      <c r="B15" s="27" t="s">
        <v>247</v>
      </c>
      <c r="C15" s="56" t="s">
        <v>248</v>
      </c>
      <c r="D15" s="25" t="s">
        <v>249</v>
      </c>
      <c r="E15" s="50" t="s">
        <v>222</v>
      </c>
      <c r="F15" s="48" t="s">
        <v>30</v>
      </c>
      <c r="G15" s="37">
        <v>26.35</v>
      </c>
      <c r="H15" s="32" t="s">
        <v>13</v>
      </c>
      <c r="I15" s="33">
        <v>0.8</v>
      </c>
      <c r="J15" s="34">
        <f>28000000*I15</f>
        <v>22400000</v>
      </c>
      <c r="K15" s="100" t="s">
        <v>290</v>
      </c>
      <c r="L15" s="104" t="s">
        <v>285</v>
      </c>
      <c r="M15" s="87"/>
    </row>
    <row r="16" spans="1:13" s="88" customFormat="1" ht="24.75" customHeight="1" x14ac:dyDescent="0.3">
      <c r="A16" s="45"/>
      <c r="B16" s="69" t="s">
        <v>16</v>
      </c>
      <c r="C16" s="42">
        <f>A15+A13+A11</f>
        <v>3</v>
      </c>
      <c r="D16" s="52" t="s">
        <v>15</v>
      </c>
      <c r="E16" s="51"/>
      <c r="F16" s="48"/>
      <c r="G16" s="31"/>
      <c r="H16" s="37"/>
      <c r="I16" s="37"/>
      <c r="J16" s="81">
        <f>J13+J11+J15</f>
        <v>67200000</v>
      </c>
      <c r="K16" s="100"/>
      <c r="L16" s="104"/>
      <c r="M16" s="87"/>
    </row>
    <row r="17" spans="1:13" s="88" customFormat="1" ht="24.75" customHeight="1" x14ac:dyDescent="0.3">
      <c r="A17" s="44" t="s">
        <v>261</v>
      </c>
      <c r="B17" s="69"/>
      <c r="C17" s="53"/>
      <c r="D17" s="52"/>
      <c r="E17" s="22"/>
      <c r="F17" s="48"/>
      <c r="G17" s="35"/>
      <c r="H17" s="36"/>
      <c r="I17" s="36"/>
      <c r="J17" s="69"/>
      <c r="K17" s="100"/>
      <c r="L17" s="104"/>
      <c r="M17" s="87"/>
    </row>
    <row r="18" spans="1:13" s="88" customFormat="1" ht="24.75" customHeight="1" x14ac:dyDescent="0.3">
      <c r="A18" s="44" t="s">
        <v>52</v>
      </c>
      <c r="B18" s="69"/>
      <c r="C18" s="53"/>
      <c r="D18" s="52"/>
      <c r="E18" s="22"/>
      <c r="F18" s="48"/>
      <c r="G18" s="35"/>
      <c r="H18" s="36"/>
      <c r="I18" s="36"/>
      <c r="J18" s="69"/>
      <c r="K18" s="100"/>
      <c r="L18" s="104"/>
      <c r="M18" s="87"/>
    </row>
    <row r="19" spans="1:13" s="88" customFormat="1" ht="24.75" customHeight="1" x14ac:dyDescent="0.3">
      <c r="A19" s="32">
        <v>1</v>
      </c>
      <c r="B19" s="27" t="s">
        <v>226</v>
      </c>
      <c r="C19" s="56" t="s">
        <v>227</v>
      </c>
      <c r="D19" s="25" t="s">
        <v>228</v>
      </c>
      <c r="E19" s="50" t="s">
        <v>113</v>
      </c>
      <c r="F19" s="48" t="s">
        <v>30</v>
      </c>
      <c r="G19" s="37">
        <v>29.57</v>
      </c>
      <c r="H19" s="32" t="s">
        <v>13</v>
      </c>
      <c r="I19" s="33">
        <v>0.8</v>
      </c>
      <c r="J19" s="34">
        <f>28000000*I19</f>
        <v>22400000</v>
      </c>
      <c r="K19" s="100">
        <v>8853736374</v>
      </c>
      <c r="L19" s="104" t="s">
        <v>283</v>
      </c>
      <c r="M19" s="87"/>
    </row>
    <row r="20" spans="1:13" s="88" customFormat="1" ht="24.75" customHeight="1" x14ac:dyDescent="0.3">
      <c r="A20" s="46" t="s">
        <v>56</v>
      </c>
      <c r="B20" s="69"/>
      <c r="C20" s="53"/>
      <c r="D20" s="52"/>
      <c r="E20" s="22"/>
      <c r="F20" s="48"/>
      <c r="G20" s="35"/>
      <c r="H20" s="36"/>
      <c r="I20" s="36"/>
      <c r="J20" s="69"/>
      <c r="K20" s="100"/>
      <c r="L20" s="104"/>
      <c r="M20" s="87"/>
    </row>
    <row r="21" spans="1:13" s="88" customFormat="1" ht="24.75" customHeight="1" x14ac:dyDescent="0.3">
      <c r="A21" s="32">
        <v>1</v>
      </c>
      <c r="B21" s="27" t="s">
        <v>238</v>
      </c>
      <c r="C21" s="56" t="s">
        <v>239</v>
      </c>
      <c r="D21" s="25" t="s">
        <v>240</v>
      </c>
      <c r="E21" s="50" t="s">
        <v>198</v>
      </c>
      <c r="F21" s="48" t="s">
        <v>30</v>
      </c>
      <c r="G21" s="37">
        <v>29.04</v>
      </c>
      <c r="H21" s="32" t="s">
        <v>13</v>
      </c>
      <c r="I21" s="33">
        <v>0.8</v>
      </c>
      <c r="J21" s="34">
        <f>28000000*I21</f>
        <v>22400000</v>
      </c>
      <c r="K21" s="100" t="s">
        <v>291</v>
      </c>
      <c r="L21" s="104" t="s">
        <v>285</v>
      </c>
      <c r="M21" s="87"/>
    </row>
    <row r="22" spans="1:13" s="88" customFormat="1" ht="24.75" customHeight="1" x14ac:dyDescent="0.3">
      <c r="A22" s="45"/>
      <c r="B22" s="69" t="s">
        <v>17</v>
      </c>
      <c r="C22" s="42">
        <f>A21+A19</f>
        <v>2</v>
      </c>
      <c r="D22" s="52" t="s">
        <v>15</v>
      </c>
      <c r="E22" s="51"/>
      <c r="F22" s="48"/>
      <c r="G22" s="31"/>
      <c r="H22" s="37"/>
      <c r="I22" s="37"/>
      <c r="J22" s="38">
        <f>J21+J19</f>
        <v>44800000</v>
      </c>
      <c r="K22" s="100"/>
      <c r="L22" s="104"/>
      <c r="M22" s="87"/>
    </row>
    <row r="23" spans="1:13" s="88" customFormat="1" ht="24.75" customHeight="1" x14ac:dyDescent="0.3">
      <c r="A23" s="44" t="s">
        <v>262</v>
      </c>
      <c r="B23" s="69"/>
      <c r="C23" s="53"/>
      <c r="D23" s="52"/>
      <c r="E23" s="22"/>
      <c r="F23" s="48"/>
      <c r="G23" s="35"/>
      <c r="H23" s="36"/>
      <c r="I23" s="36"/>
      <c r="J23" s="69"/>
      <c r="K23" s="100"/>
      <c r="L23" s="104"/>
      <c r="M23" s="87"/>
    </row>
    <row r="24" spans="1:13" s="88" customFormat="1" ht="24.75" customHeight="1" x14ac:dyDescent="0.3">
      <c r="A24" s="46" t="s">
        <v>64</v>
      </c>
      <c r="B24" s="69"/>
      <c r="C24" s="53"/>
      <c r="D24" s="52"/>
      <c r="E24" s="22"/>
      <c r="F24" s="48"/>
      <c r="G24" s="72"/>
      <c r="H24" s="36"/>
      <c r="I24" s="36"/>
      <c r="J24" s="69"/>
      <c r="K24" s="100"/>
      <c r="L24" s="104"/>
      <c r="M24" s="87"/>
    </row>
    <row r="25" spans="1:13" s="88" customFormat="1" ht="24.75" customHeight="1" x14ac:dyDescent="0.3">
      <c r="A25" s="32">
        <v>1</v>
      </c>
      <c r="B25" s="27" t="s">
        <v>255</v>
      </c>
      <c r="C25" s="56" t="s">
        <v>256</v>
      </c>
      <c r="D25" s="25" t="s">
        <v>45</v>
      </c>
      <c r="E25" s="50" t="s">
        <v>203</v>
      </c>
      <c r="F25" s="48" t="s">
        <v>31</v>
      </c>
      <c r="G25" s="86">
        <v>908</v>
      </c>
      <c r="H25" s="32" t="s">
        <v>13</v>
      </c>
      <c r="I25" s="33">
        <v>0.8</v>
      </c>
      <c r="J25" s="34">
        <f>28000000*I25</f>
        <v>22400000</v>
      </c>
      <c r="K25" s="100" t="s">
        <v>292</v>
      </c>
      <c r="L25" s="104" t="s">
        <v>285</v>
      </c>
      <c r="M25" s="87"/>
    </row>
    <row r="26" spans="1:13" s="88" customFormat="1" ht="24.75" customHeight="1" x14ac:dyDescent="0.3">
      <c r="A26" s="45"/>
      <c r="B26" s="69" t="s">
        <v>18</v>
      </c>
      <c r="C26" s="42">
        <f>A25</f>
        <v>1</v>
      </c>
      <c r="D26" s="52" t="s">
        <v>15</v>
      </c>
      <c r="E26" s="51"/>
      <c r="F26" s="48"/>
      <c r="G26" s="31"/>
      <c r="H26" s="37"/>
      <c r="I26" s="37"/>
      <c r="J26" s="38">
        <f>J25</f>
        <v>22400000</v>
      </c>
      <c r="K26" s="100"/>
      <c r="L26" s="104"/>
      <c r="M26" s="87"/>
    </row>
    <row r="27" spans="1:13" s="88" customFormat="1" ht="24.75" customHeight="1" x14ac:dyDescent="0.3">
      <c r="A27" s="45"/>
      <c r="B27" s="69" t="s">
        <v>28</v>
      </c>
      <c r="C27" s="42">
        <f>C26+C22+C16</f>
        <v>6</v>
      </c>
      <c r="D27" s="52" t="s">
        <v>15</v>
      </c>
      <c r="E27" s="69"/>
      <c r="F27" s="10"/>
      <c r="G27" s="35"/>
      <c r="H27" s="39"/>
      <c r="I27" s="39"/>
      <c r="J27" s="38">
        <f>J26+J22+J16</f>
        <v>134400000</v>
      </c>
      <c r="K27" s="100"/>
      <c r="L27" s="104"/>
      <c r="M27" s="87"/>
    </row>
    <row r="28" spans="1:13" ht="25.5" customHeight="1" x14ac:dyDescent="0.25">
      <c r="A28" s="111" t="s">
        <v>269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3" ht="37.5" customHeight="1" x14ac:dyDescent="0.25">
      <c r="A29" s="112" t="s">
        <v>19</v>
      </c>
      <c r="B29" s="112"/>
      <c r="C29" s="113" t="s">
        <v>29</v>
      </c>
      <c r="D29" s="113"/>
      <c r="E29" s="113" t="s">
        <v>278</v>
      </c>
      <c r="F29" s="113"/>
      <c r="G29" s="114" t="s">
        <v>273</v>
      </c>
      <c r="H29" s="114"/>
      <c r="I29" s="114"/>
      <c r="J29" s="115" t="s">
        <v>49</v>
      </c>
      <c r="K29" s="115"/>
    </row>
    <row r="30" spans="1:13" ht="16.5" x14ac:dyDescent="0.25">
      <c r="B30" s="15"/>
      <c r="C30" s="16"/>
      <c r="E30" s="16"/>
      <c r="F30" s="70"/>
      <c r="G30" s="70"/>
      <c r="H30" s="17"/>
      <c r="I30" s="17"/>
      <c r="J30" s="15"/>
      <c r="K30" s="68"/>
    </row>
    <row r="31" spans="1:13" ht="16.5" x14ac:dyDescent="0.25">
      <c r="B31" s="15"/>
      <c r="C31" s="16"/>
      <c r="E31" s="16"/>
      <c r="F31" s="70"/>
      <c r="G31" s="70"/>
      <c r="H31" s="17"/>
      <c r="I31" s="17"/>
      <c r="J31" s="105"/>
      <c r="K31" s="105"/>
    </row>
    <row r="32" spans="1:13" ht="16.5" x14ac:dyDescent="0.25">
      <c r="B32" s="15"/>
      <c r="C32" s="16"/>
      <c r="E32" s="16"/>
      <c r="F32" s="70"/>
      <c r="G32" s="70"/>
      <c r="H32" s="17"/>
      <c r="I32" s="17"/>
      <c r="J32" s="18"/>
      <c r="K32" s="68"/>
    </row>
    <row r="33" spans="1:11" ht="18.75" x14ac:dyDescent="0.3">
      <c r="A33" s="20"/>
      <c r="B33" s="71"/>
      <c r="C33" s="20"/>
      <c r="E33" s="20"/>
      <c r="F33" s="70"/>
      <c r="G33" s="70"/>
      <c r="H33" s="19"/>
      <c r="I33" s="19"/>
      <c r="J33" s="21"/>
      <c r="K33" s="68"/>
    </row>
    <row r="34" spans="1:11" s="74" customFormat="1" ht="18" x14ac:dyDescent="0.3">
      <c r="A34" s="106" t="s">
        <v>274</v>
      </c>
      <c r="B34" s="106"/>
      <c r="C34" s="106" t="s">
        <v>275</v>
      </c>
      <c r="D34" s="106"/>
      <c r="E34" s="107" t="s">
        <v>279</v>
      </c>
      <c r="F34" s="107"/>
      <c r="G34" s="108" t="s">
        <v>276</v>
      </c>
      <c r="H34" s="108"/>
      <c r="I34" s="108"/>
      <c r="J34" s="109" t="s">
        <v>277</v>
      </c>
      <c r="K34" s="109"/>
    </row>
  </sheetData>
  <autoFilter ref="A8:K29" xr:uid="{00000000-0009-0000-0000-000003000000}"/>
  <mergeCells count="19">
    <mergeCell ref="J31:K31"/>
    <mergeCell ref="A34:B34"/>
    <mergeCell ref="C34:D34"/>
    <mergeCell ref="E34:F34"/>
    <mergeCell ref="G34:I34"/>
    <mergeCell ref="J34:K34"/>
    <mergeCell ref="A6:K6"/>
    <mergeCell ref="A28:K28"/>
    <mergeCell ref="A29:B29"/>
    <mergeCell ref="C29:D29"/>
    <mergeCell ref="E29:F29"/>
    <mergeCell ref="G29:I29"/>
    <mergeCell ref="J29:K29"/>
    <mergeCell ref="A5:K5"/>
    <mergeCell ref="A1:E1"/>
    <mergeCell ref="G1:K1"/>
    <mergeCell ref="A2:E2"/>
    <mergeCell ref="G2:K2"/>
    <mergeCell ref="A4:K4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89"/>
  <sheetViews>
    <sheetView tabSelected="1" zoomScaleNormal="100" workbookViewId="0">
      <selection activeCell="K76" sqref="K76"/>
    </sheetView>
  </sheetViews>
  <sheetFormatPr defaultRowHeight="15" x14ac:dyDescent="0.25"/>
  <cols>
    <col min="1" max="1" width="4" style="23" customWidth="1"/>
    <col min="2" max="2" width="15" style="23" customWidth="1"/>
    <col min="3" max="3" width="21.42578125" style="23" customWidth="1"/>
    <col min="4" max="4" width="11.140625" style="23" customWidth="1"/>
    <col min="5" max="5" width="13.28515625" style="15" bestFit="1" customWidth="1"/>
    <col min="6" max="6" width="18.140625" style="23" customWidth="1"/>
    <col min="7" max="7" width="11.5703125" style="23" customWidth="1"/>
    <col min="8" max="8" width="10.5703125" style="67" bestFit="1" customWidth="1"/>
    <col min="9" max="9" width="7.85546875" style="23" customWidth="1"/>
    <col min="10" max="10" width="15.85546875" style="23" customWidth="1"/>
    <col min="11" max="11" width="9.5703125" style="23" bestFit="1" customWidth="1"/>
    <col min="12" max="12" width="20.5703125" style="23" bestFit="1" customWidth="1"/>
    <col min="13" max="13" width="7.140625" style="23" customWidth="1"/>
    <col min="14" max="16384" width="9.140625" style="23"/>
  </cols>
  <sheetData>
    <row r="1" spans="1:13" ht="16.5" x14ac:dyDescent="0.25">
      <c r="A1" s="117" t="s">
        <v>1</v>
      </c>
      <c r="B1" s="117"/>
      <c r="C1" s="117"/>
      <c r="D1" s="117"/>
      <c r="E1" s="117"/>
      <c r="F1" s="15"/>
      <c r="G1" s="118" t="s">
        <v>2</v>
      </c>
      <c r="H1" s="118"/>
      <c r="I1" s="118"/>
      <c r="J1" s="118"/>
      <c r="K1" s="118"/>
    </row>
    <row r="2" spans="1:13" ht="36.75" customHeight="1" x14ac:dyDescent="0.25">
      <c r="A2" s="119" t="s">
        <v>55</v>
      </c>
      <c r="B2" s="120"/>
      <c r="C2" s="120"/>
      <c r="D2" s="120"/>
      <c r="E2" s="120"/>
      <c r="F2" s="15"/>
      <c r="G2" s="121" t="s">
        <v>5</v>
      </c>
      <c r="H2" s="121"/>
      <c r="I2" s="121"/>
      <c r="J2" s="121"/>
      <c r="K2" s="121"/>
    </row>
    <row r="3" spans="1:13" ht="15.75" x14ac:dyDescent="0.25">
      <c r="A3" s="60"/>
      <c r="B3" s="60"/>
      <c r="C3" s="61"/>
      <c r="D3" s="60"/>
      <c r="E3" s="14"/>
      <c r="F3" s="60"/>
      <c r="G3" s="62"/>
      <c r="H3" s="63"/>
      <c r="I3" s="64"/>
      <c r="J3" s="60"/>
      <c r="K3" s="60"/>
    </row>
    <row r="4" spans="1:13" ht="18.75" x14ac:dyDescent="0.3">
      <c r="A4" s="122" t="s">
        <v>20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3" ht="18.75" x14ac:dyDescent="0.3">
      <c r="A5" s="116" t="s">
        <v>65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3" ht="18.75" x14ac:dyDescent="0.3">
      <c r="A6" s="110" t="s">
        <v>281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3" ht="18.75" x14ac:dyDescent="0.3">
      <c r="A7" s="65"/>
      <c r="B7" s="65"/>
      <c r="C7" s="65"/>
      <c r="D7" s="65"/>
      <c r="E7" s="65"/>
      <c r="F7" s="65"/>
      <c r="G7" s="65"/>
      <c r="H7" s="66"/>
      <c r="I7" s="65"/>
      <c r="J7" s="65"/>
      <c r="K7" s="65"/>
    </row>
    <row r="8" spans="1:13" ht="53.25" customHeight="1" x14ac:dyDescent="0.25">
      <c r="A8" s="1" t="s">
        <v>3</v>
      </c>
      <c r="B8" s="2" t="s">
        <v>0</v>
      </c>
      <c r="C8" s="3" t="s">
        <v>6</v>
      </c>
      <c r="D8" s="4" t="s">
        <v>7</v>
      </c>
      <c r="E8" s="2" t="s">
        <v>8</v>
      </c>
      <c r="F8" s="8" t="s">
        <v>9</v>
      </c>
      <c r="G8" s="5" t="s">
        <v>282</v>
      </c>
      <c r="H8" s="5" t="s">
        <v>4</v>
      </c>
      <c r="I8" s="7" t="s">
        <v>11</v>
      </c>
      <c r="J8" s="8" t="s">
        <v>25</v>
      </c>
      <c r="K8" s="9" t="s">
        <v>53</v>
      </c>
      <c r="L8" s="8" t="s">
        <v>26</v>
      </c>
      <c r="M8" s="8" t="s">
        <v>27</v>
      </c>
    </row>
    <row r="9" spans="1:13" s="88" customFormat="1" ht="22.5" customHeight="1" x14ac:dyDescent="0.3">
      <c r="A9" s="44" t="s">
        <v>260</v>
      </c>
      <c r="B9" s="27"/>
      <c r="C9" s="24"/>
      <c r="D9" s="29"/>
      <c r="E9" s="49"/>
      <c r="F9" s="47"/>
      <c r="G9" s="31"/>
      <c r="H9" s="50"/>
      <c r="I9" s="33"/>
      <c r="J9" s="54"/>
      <c r="K9" s="54"/>
      <c r="L9" s="87"/>
      <c r="M9" s="87"/>
    </row>
    <row r="10" spans="1:13" s="88" customFormat="1" ht="22.5" customHeight="1" x14ac:dyDescent="0.3">
      <c r="A10" s="44" t="s">
        <v>52</v>
      </c>
      <c r="B10" s="69"/>
      <c r="C10" s="53"/>
      <c r="D10" s="41"/>
      <c r="E10" s="22"/>
      <c r="F10" s="48"/>
      <c r="G10" s="36"/>
      <c r="H10" s="58"/>
      <c r="I10" s="36"/>
      <c r="J10" s="69"/>
      <c r="K10" s="54"/>
      <c r="L10" s="87"/>
      <c r="M10" s="87"/>
    </row>
    <row r="11" spans="1:13" s="88" customFormat="1" ht="22.5" customHeight="1" x14ac:dyDescent="0.3">
      <c r="A11" s="32">
        <v>1</v>
      </c>
      <c r="B11" s="27" t="s">
        <v>75</v>
      </c>
      <c r="C11" s="56" t="s">
        <v>76</v>
      </c>
      <c r="D11" s="25" t="s">
        <v>77</v>
      </c>
      <c r="E11" s="50" t="s">
        <v>78</v>
      </c>
      <c r="F11" s="48" t="s">
        <v>30</v>
      </c>
      <c r="G11" s="37">
        <v>26.8</v>
      </c>
      <c r="H11" s="50" t="s">
        <v>21</v>
      </c>
      <c r="I11" s="73">
        <v>0.7</v>
      </c>
      <c r="J11" s="54">
        <f>28000000*I11</f>
        <v>19600000</v>
      </c>
      <c r="K11" s="100">
        <v>8833736496</v>
      </c>
      <c r="L11" s="104" t="s">
        <v>283</v>
      </c>
      <c r="M11" s="89"/>
    </row>
    <row r="12" spans="1:13" s="88" customFormat="1" ht="22.5" customHeight="1" x14ac:dyDescent="0.3">
      <c r="A12" s="32">
        <f t="shared" ref="A12:A42" si="0">A11+1</f>
        <v>2</v>
      </c>
      <c r="B12" s="27" t="s">
        <v>79</v>
      </c>
      <c r="C12" s="56" t="s">
        <v>80</v>
      </c>
      <c r="D12" s="25" t="s">
        <v>81</v>
      </c>
      <c r="E12" s="50" t="s">
        <v>82</v>
      </c>
      <c r="F12" s="48" t="s">
        <v>30</v>
      </c>
      <c r="G12" s="37">
        <v>26.75</v>
      </c>
      <c r="H12" s="50" t="s">
        <v>21</v>
      </c>
      <c r="I12" s="73">
        <v>0.7</v>
      </c>
      <c r="J12" s="54">
        <f t="shared" ref="J12:J42" si="1">28000000*I12</f>
        <v>19600000</v>
      </c>
      <c r="K12" s="100">
        <v>8893736436</v>
      </c>
      <c r="L12" s="104" t="s">
        <v>283</v>
      </c>
      <c r="M12" s="87"/>
    </row>
    <row r="13" spans="1:13" s="88" customFormat="1" ht="22.5" customHeight="1" x14ac:dyDescent="0.3">
      <c r="A13" s="32">
        <f t="shared" si="0"/>
        <v>3</v>
      </c>
      <c r="B13" s="27" t="s">
        <v>83</v>
      </c>
      <c r="C13" s="56" t="s">
        <v>84</v>
      </c>
      <c r="D13" s="25" t="s">
        <v>38</v>
      </c>
      <c r="E13" s="50" t="s">
        <v>85</v>
      </c>
      <c r="F13" s="48" t="s">
        <v>66</v>
      </c>
      <c r="G13" s="37">
        <v>26.729999999999997</v>
      </c>
      <c r="H13" s="50" t="s">
        <v>21</v>
      </c>
      <c r="I13" s="73">
        <v>0.7</v>
      </c>
      <c r="J13" s="54">
        <f t="shared" si="1"/>
        <v>19600000</v>
      </c>
      <c r="K13" s="100">
        <v>8863737872</v>
      </c>
      <c r="L13" s="104" t="s">
        <v>283</v>
      </c>
      <c r="M13" s="87"/>
    </row>
    <row r="14" spans="1:13" s="88" customFormat="1" ht="22.5" customHeight="1" x14ac:dyDescent="0.3">
      <c r="A14" s="32">
        <f t="shared" si="0"/>
        <v>4</v>
      </c>
      <c r="B14" s="27" t="s">
        <v>86</v>
      </c>
      <c r="C14" s="56" t="s">
        <v>87</v>
      </c>
      <c r="D14" s="25" t="s">
        <v>88</v>
      </c>
      <c r="E14" s="50" t="s">
        <v>89</v>
      </c>
      <c r="F14" s="48" t="s">
        <v>31</v>
      </c>
      <c r="G14" s="37">
        <v>26.700000000000003</v>
      </c>
      <c r="H14" s="50" t="s">
        <v>21</v>
      </c>
      <c r="I14" s="73">
        <v>0.7</v>
      </c>
      <c r="J14" s="54">
        <f t="shared" si="1"/>
        <v>19600000</v>
      </c>
      <c r="K14" s="100">
        <v>8873736681</v>
      </c>
      <c r="L14" s="104" t="s">
        <v>283</v>
      </c>
      <c r="M14" s="87"/>
    </row>
    <row r="15" spans="1:13" s="88" customFormat="1" ht="22.5" customHeight="1" x14ac:dyDescent="0.3">
      <c r="A15" s="32">
        <f t="shared" si="0"/>
        <v>5</v>
      </c>
      <c r="B15" s="27" t="s">
        <v>90</v>
      </c>
      <c r="C15" s="56" t="s">
        <v>91</v>
      </c>
      <c r="D15" s="25" t="s">
        <v>92</v>
      </c>
      <c r="E15" s="50" t="s">
        <v>93</v>
      </c>
      <c r="F15" s="48" t="s">
        <v>68</v>
      </c>
      <c r="G15" s="37">
        <v>26.68</v>
      </c>
      <c r="H15" s="50" t="s">
        <v>21</v>
      </c>
      <c r="I15" s="73">
        <v>0.7</v>
      </c>
      <c r="J15" s="54">
        <f t="shared" si="1"/>
        <v>19600000</v>
      </c>
      <c r="K15" s="100">
        <v>8823736576</v>
      </c>
      <c r="L15" s="104" t="s">
        <v>283</v>
      </c>
      <c r="M15" s="87"/>
    </row>
    <row r="16" spans="1:13" s="88" customFormat="1" ht="22.5" customHeight="1" x14ac:dyDescent="0.3">
      <c r="A16" s="32">
        <f t="shared" si="0"/>
        <v>6</v>
      </c>
      <c r="B16" s="27" t="s">
        <v>94</v>
      </c>
      <c r="C16" s="56" t="s">
        <v>95</v>
      </c>
      <c r="D16" s="25" t="s">
        <v>45</v>
      </c>
      <c r="E16" s="50" t="s">
        <v>82</v>
      </c>
      <c r="F16" s="48" t="s">
        <v>30</v>
      </c>
      <c r="G16" s="37">
        <v>26.65</v>
      </c>
      <c r="H16" s="50" t="s">
        <v>21</v>
      </c>
      <c r="I16" s="73">
        <v>0.7</v>
      </c>
      <c r="J16" s="54">
        <f t="shared" si="1"/>
        <v>19600000</v>
      </c>
      <c r="K16" s="100">
        <v>8813736538</v>
      </c>
      <c r="L16" s="104" t="s">
        <v>283</v>
      </c>
      <c r="M16" s="87"/>
    </row>
    <row r="17" spans="1:13" s="88" customFormat="1" ht="22.5" customHeight="1" x14ac:dyDescent="0.3">
      <c r="A17" s="32">
        <f t="shared" si="0"/>
        <v>7</v>
      </c>
      <c r="B17" s="27" t="s">
        <v>96</v>
      </c>
      <c r="C17" s="56" t="s">
        <v>97</v>
      </c>
      <c r="D17" s="25" t="s">
        <v>98</v>
      </c>
      <c r="E17" s="50" t="s">
        <v>82</v>
      </c>
      <c r="F17" s="48" t="s">
        <v>30</v>
      </c>
      <c r="G17" s="37">
        <v>26.6</v>
      </c>
      <c r="H17" s="50" t="s">
        <v>21</v>
      </c>
      <c r="I17" s="73">
        <v>0.7</v>
      </c>
      <c r="J17" s="54">
        <f t="shared" si="1"/>
        <v>19600000</v>
      </c>
      <c r="K17" s="100">
        <v>8843736541</v>
      </c>
      <c r="L17" s="104" t="s">
        <v>283</v>
      </c>
      <c r="M17" s="87"/>
    </row>
    <row r="18" spans="1:13" s="88" customFormat="1" ht="22.5" customHeight="1" x14ac:dyDescent="0.3">
      <c r="A18" s="32">
        <f t="shared" si="0"/>
        <v>8</v>
      </c>
      <c r="B18" s="27" t="s">
        <v>99</v>
      </c>
      <c r="C18" s="56" t="s">
        <v>100</v>
      </c>
      <c r="D18" s="25" t="s">
        <v>101</v>
      </c>
      <c r="E18" s="50" t="s">
        <v>82</v>
      </c>
      <c r="F18" s="48" t="s">
        <v>30</v>
      </c>
      <c r="G18" s="37">
        <v>26.6</v>
      </c>
      <c r="H18" s="50" t="s">
        <v>21</v>
      </c>
      <c r="I18" s="73">
        <v>0.7</v>
      </c>
      <c r="J18" s="54">
        <f t="shared" si="1"/>
        <v>19600000</v>
      </c>
      <c r="K18" s="100">
        <v>8863736364</v>
      </c>
      <c r="L18" s="104" t="s">
        <v>283</v>
      </c>
      <c r="M18" s="87"/>
    </row>
    <row r="19" spans="1:13" s="88" customFormat="1" ht="22.5" customHeight="1" x14ac:dyDescent="0.3">
      <c r="A19" s="32">
        <f t="shared" si="0"/>
        <v>9</v>
      </c>
      <c r="B19" s="27" t="s">
        <v>102</v>
      </c>
      <c r="C19" s="56" t="s">
        <v>103</v>
      </c>
      <c r="D19" s="25" t="s">
        <v>58</v>
      </c>
      <c r="E19" s="50" t="s">
        <v>78</v>
      </c>
      <c r="F19" s="48" t="s">
        <v>30</v>
      </c>
      <c r="G19" s="37">
        <v>26.6</v>
      </c>
      <c r="H19" s="50" t="s">
        <v>21</v>
      </c>
      <c r="I19" s="73">
        <v>0.7</v>
      </c>
      <c r="J19" s="54">
        <f t="shared" si="1"/>
        <v>19600000</v>
      </c>
      <c r="K19" s="100">
        <v>8803736397</v>
      </c>
      <c r="L19" s="104" t="s">
        <v>283</v>
      </c>
      <c r="M19" s="87"/>
    </row>
    <row r="20" spans="1:13" s="88" customFormat="1" ht="22.5" customHeight="1" x14ac:dyDescent="0.3">
      <c r="A20" s="32">
        <f t="shared" si="0"/>
        <v>10</v>
      </c>
      <c r="B20" s="27" t="s">
        <v>104</v>
      </c>
      <c r="C20" s="56" t="s">
        <v>105</v>
      </c>
      <c r="D20" s="25" t="s">
        <v>44</v>
      </c>
      <c r="E20" s="50" t="s">
        <v>113</v>
      </c>
      <c r="F20" s="48" t="s">
        <v>30</v>
      </c>
      <c r="G20" s="37">
        <v>26.6</v>
      </c>
      <c r="H20" s="50" t="s">
        <v>21</v>
      </c>
      <c r="I20" s="73">
        <v>0.7</v>
      </c>
      <c r="J20" s="54">
        <f t="shared" si="1"/>
        <v>19600000</v>
      </c>
      <c r="K20" s="100">
        <v>8883736473</v>
      </c>
      <c r="L20" s="104" t="s">
        <v>283</v>
      </c>
      <c r="M20" s="87"/>
    </row>
    <row r="21" spans="1:13" s="88" customFormat="1" ht="22.5" customHeight="1" x14ac:dyDescent="0.3">
      <c r="A21" s="32">
        <f t="shared" si="0"/>
        <v>11</v>
      </c>
      <c r="B21" s="27" t="s">
        <v>106</v>
      </c>
      <c r="C21" s="56" t="s">
        <v>107</v>
      </c>
      <c r="D21" s="25" t="s">
        <v>35</v>
      </c>
      <c r="E21" s="50" t="s">
        <v>113</v>
      </c>
      <c r="F21" s="48" t="s">
        <v>30</v>
      </c>
      <c r="G21" s="37">
        <v>26.6</v>
      </c>
      <c r="H21" s="50" t="s">
        <v>21</v>
      </c>
      <c r="I21" s="73">
        <v>0.7</v>
      </c>
      <c r="J21" s="54">
        <f t="shared" si="1"/>
        <v>19600000</v>
      </c>
      <c r="K21" s="100">
        <v>8823736507</v>
      </c>
      <c r="L21" s="104" t="s">
        <v>283</v>
      </c>
      <c r="M21" s="87"/>
    </row>
    <row r="22" spans="1:13" s="88" customFormat="1" ht="22.5" customHeight="1" x14ac:dyDescent="0.3">
      <c r="A22" s="32">
        <f t="shared" si="0"/>
        <v>12</v>
      </c>
      <c r="B22" s="27" t="s">
        <v>108</v>
      </c>
      <c r="C22" s="56" t="s">
        <v>109</v>
      </c>
      <c r="D22" s="25" t="s">
        <v>110</v>
      </c>
      <c r="E22" s="50" t="s">
        <v>82</v>
      </c>
      <c r="F22" s="48" t="s">
        <v>30</v>
      </c>
      <c r="G22" s="37">
        <v>26.6</v>
      </c>
      <c r="H22" s="50" t="s">
        <v>21</v>
      </c>
      <c r="I22" s="73">
        <v>0.7</v>
      </c>
      <c r="J22" s="54">
        <f t="shared" si="1"/>
        <v>19600000</v>
      </c>
      <c r="K22" s="100">
        <v>8873736526</v>
      </c>
      <c r="L22" s="104" t="s">
        <v>283</v>
      </c>
      <c r="M22" s="87"/>
    </row>
    <row r="23" spans="1:13" s="88" customFormat="1" ht="22.5" customHeight="1" x14ac:dyDescent="0.3">
      <c r="A23" s="32">
        <f t="shared" si="0"/>
        <v>13</v>
      </c>
      <c r="B23" s="27" t="s">
        <v>111</v>
      </c>
      <c r="C23" s="56" t="s">
        <v>112</v>
      </c>
      <c r="D23" s="25" t="s">
        <v>45</v>
      </c>
      <c r="E23" s="50" t="s">
        <v>82</v>
      </c>
      <c r="F23" s="48" t="s">
        <v>30</v>
      </c>
      <c r="G23" s="37">
        <v>26.6</v>
      </c>
      <c r="H23" s="50" t="s">
        <v>21</v>
      </c>
      <c r="I23" s="73">
        <v>0.7</v>
      </c>
      <c r="J23" s="54">
        <f t="shared" si="1"/>
        <v>19600000</v>
      </c>
      <c r="K23" s="100">
        <v>8843736535</v>
      </c>
      <c r="L23" s="104" t="s">
        <v>283</v>
      </c>
      <c r="M23" s="87"/>
    </row>
    <row r="24" spans="1:13" s="88" customFormat="1" ht="22.5" customHeight="1" x14ac:dyDescent="0.3">
      <c r="A24" s="32">
        <f t="shared" si="0"/>
        <v>14</v>
      </c>
      <c r="B24" s="27" t="s">
        <v>114</v>
      </c>
      <c r="C24" s="56" t="s">
        <v>115</v>
      </c>
      <c r="D24" s="25" t="s">
        <v>116</v>
      </c>
      <c r="E24" s="50" t="s">
        <v>119</v>
      </c>
      <c r="F24" s="48" t="s">
        <v>34</v>
      </c>
      <c r="G24" s="37">
        <v>26.59</v>
      </c>
      <c r="H24" s="50" t="s">
        <v>21</v>
      </c>
      <c r="I24" s="73">
        <v>0.7</v>
      </c>
      <c r="J24" s="54">
        <f t="shared" si="1"/>
        <v>19600000</v>
      </c>
      <c r="K24" s="100">
        <v>8873735788</v>
      </c>
      <c r="L24" s="104" t="s">
        <v>283</v>
      </c>
      <c r="M24" s="87"/>
    </row>
    <row r="25" spans="1:13" s="88" customFormat="1" ht="22.5" customHeight="1" x14ac:dyDescent="0.3">
      <c r="A25" s="32">
        <f t="shared" si="0"/>
        <v>15</v>
      </c>
      <c r="B25" s="27" t="s">
        <v>117</v>
      </c>
      <c r="C25" s="56" t="s">
        <v>118</v>
      </c>
      <c r="D25" s="25" t="s">
        <v>101</v>
      </c>
      <c r="E25" s="50" t="s">
        <v>78</v>
      </c>
      <c r="F25" s="48" t="s">
        <v>30</v>
      </c>
      <c r="G25" s="37">
        <v>26.57</v>
      </c>
      <c r="H25" s="50" t="s">
        <v>21</v>
      </c>
      <c r="I25" s="73">
        <v>0.7</v>
      </c>
      <c r="J25" s="54">
        <f t="shared" si="1"/>
        <v>19600000</v>
      </c>
      <c r="K25" s="100">
        <v>8883736365</v>
      </c>
      <c r="L25" s="104" t="s">
        <v>283</v>
      </c>
      <c r="M25" s="87"/>
    </row>
    <row r="26" spans="1:13" s="88" customFormat="1" ht="22.5" customHeight="1" x14ac:dyDescent="0.3">
      <c r="A26" s="32">
        <f t="shared" si="0"/>
        <v>16</v>
      </c>
      <c r="B26" s="27" t="s">
        <v>120</v>
      </c>
      <c r="C26" s="56" t="s">
        <v>121</v>
      </c>
      <c r="D26" s="25" t="s">
        <v>122</v>
      </c>
      <c r="E26" s="50" t="s">
        <v>113</v>
      </c>
      <c r="F26" s="48" t="s">
        <v>30</v>
      </c>
      <c r="G26" s="37">
        <v>26.55</v>
      </c>
      <c r="H26" s="50" t="s">
        <v>21</v>
      </c>
      <c r="I26" s="73">
        <v>0.7</v>
      </c>
      <c r="J26" s="54">
        <f t="shared" si="1"/>
        <v>19600000</v>
      </c>
      <c r="K26" s="100">
        <v>8853736476</v>
      </c>
      <c r="L26" s="104" t="s">
        <v>283</v>
      </c>
      <c r="M26" s="87"/>
    </row>
    <row r="27" spans="1:13" s="88" customFormat="1" ht="22.5" customHeight="1" x14ac:dyDescent="0.3">
      <c r="A27" s="32">
        <f t="shared" si="0"/>
        <v>17</v>
      </c>
      <c r="B27" s="27" t="s">
        <v>123</v>
      </c>
      <c r="C27" s="56" t="s">
        <v>124</v>
      </c>
      <c r="D27" s="25" t="s">
        <v>45</v>
      </c>
      <c r="E27" s="50" t="s">
        <v>78</v>
      </c>
      <c r="F27" s="48" t="s">
        <v>30</v>
      </c>
      <c r="G27" s="37">
        <v>26.5</v>
      </c>
      <c r="H27" s="50" t="s">
        <v>21</v>
      </c>
      <c r="I27" s="73">
        <v>0.7</v>
      </c>
      <c r="J27" s="54">
        <f t="shared" si="1"/>
        <v>19600000</v>
      </c>
      <c r="K27" s="100">
        <v>8893736537</v>
      </c>
      <c r="L27" s="104" t="s">
        <v>283</v>
      </c>
      <c r="M27" s="87"/>
    </row>
    <row r="28" spans="1:13" s="88" customFormat="1" ht="22.5" customHeight="1" x14ac:dyDescent="0.3">
      <c r="A28" s="32">
        <f t="shared" si="0"/>
        <v>18</v>
      </c>
      <c r="B28" s="27" t="s">
        <v>125</v>
      </c>
      <c r="C28" s="56" t="s">
        <v>126</v>
      </c>
      <c r="D28" s="25" t="s">
        <v>63</v>
      </c>
      <c r="E28" s="50" t="s">
        <v>72</v>
      </c>
      <c r="F28" s="48" t="s">
        <v>30</v>
      </c>
      <c r="G28" s="37">
        <v>26.5</v>
      </c>
      <c r="H28" s="50" t="s">
        <v>21</v>
      </c>
      <c r="I28" s="73">
        <v>0.7</v>
      </c>
      <c r="J28" s="54">
        <f t="shared" si="1"/>
        <v>19600000</v>
      </c>
      <c r="K28" s="100">
        <v>8823736549</v>
      </c>
      <c r="L28" s="104" t="s">
        <v>283</v>
      </c>
      <c r="M28" s="87"/>
    </row>
    <row r="29" spans="1:13" s="88" customFormat="1" ht="22.5" customHeight="1" x14ac:dyDescent="0.3">
      <c r="A29" s="32">
        <f t="shared" si="0"/>
        <v>19</v>
      </c>
      <c r="B29" s="27" t="s">
        <v>127</v>
      </c>
      <c r="C29" s="56" t="s">
        <v>128</v>
      </c>
      <c r="D29" s="25" t="s">
        <v>129</v>
      </c>
      <c r="E29" s="50" t="s">
        <v>89</v>
      </c>
      <c r="F29" s="48" t="s">
        <v>31</v>
      </c>
      <c r="G29" s="37">
        <v>26.5</v>
      </c>
      <c r="H29" s="50" t="s">
        <v>21</v>
      </c>
      <c r="I29" s="73">
        <v>0.7</v>
      </c>
      <c r="J29" s="54">
        <f t="shared" si="1"/>
        <v>19600000</v>
      </c>
      <c r="K29" s="100">
        <v>8813736770</v>
      </c>
      <c r="L29" s="104" t="s">
        <v>283</v>
      </c>
      <c r="M29" s="87"/>
    </row>
    <row r="30" spans="1:13" s="88" customFormat="1" ht="22.5" customHeight="1" x14ac:dyDescent="0.3">
      <c r="A30" s="32">
        <f t="shared" si="0"/>
        <v>20</v>
      </c>
      <c r="B30" s="27" t="s">
        <v>130</v>
      </c>
      <c r="C30" s="56" t="s">
        <v>115</v>
      </c>
      <c r="D30" s="25" t="s">
        <v>131</v>
      </c>
      <c r="E30" s="50" t="s">
        <v>82</v>
      </c>
      <c r="F30" s="48" t="s">
        <v>30</v>
      </c>
      <c r="G30" s="37">
        <v>26.450000000000003</v>
      </c>
      <c r="H30" s="50" t="s">
        <v>21</v>
      </c>
      <c r="I30" s="73">
        <v>0.7</v>
      </c>
      <c r="J30" s="54">
        <f t="shared" si="1"/>
        <v>19600000</v>
      </c>
      <c r="K30" s="100">
        <v>8893736361</v>
      </c>
      <c r="L30" s="104" t="s">
        <v>283</v>
      </c>
      <c r="M30" s="87"/>
    </row>
    <row r="31" spans="1:13" s="88" customFormat="1" ht="22.5" customHeight="1" x14ac:dyDescent="0.3">
      <c r="A31" s="32">
        <f t="shared" si="0"/>
        <v>21</v>
      </c>
      <c r="B31" s="27" t="s">
        <v>132</v>
      </c>
      <c r="C31" s="56" t="s">
        <v>133</v>
      </c>
      <c r="D31" s="25" t="s">
        <v>134</v>
      </c>
      <c r="E31" s="50" t="s">
        <v>78</v>
      </c>
      <c r="F31" s="48" t="s">
        <v>30</v>
      </c>
      <c r="G31" s="37">
        <v>26.45</v>
      </c>
      <c r="H31" s="50" t="s">
        <v>21</v>
      </c>
      <c r="I31" s="73">
        <v>0.7</v>
      </c>
      <c r="J31" s="54">
        <f t="shared" si="1"/>
        <v>19600000</v>
      </c>
      <c r="K31" s="100">
        <v>8823736412</v>
      </c>
      <c r="L31" s="104" t="s">
        <v>283</v>
      </c>
      <c r="M31" s="87"/>
    </row>
    <row r="32" spans="1:13" s="88" customFormat="1" ht="22.5" customHeight="1" x14ac:dyDescent="0.3">
      <c r="A32" s="32">
        <f t="shared" si="0"/>
        <v>22</v>
      </c>
      <c r="B32" s="27" t="s">
        <v>135</v>
      </c>
      <c r="C32" s="56" t="s">
        <v>136</v>
      </c>
      <c r="D32" s="25" t="s">
        <v>137</v>
      </c>
      <c r="E32" s="50" t="s">
        <v>82</v>
      </c>
      <c r="F32" s="48" t="s">
        <v>30</v>
      </c>
      <c r="G32" s="37">
        <v>26.45</v>
      </c>
      <c r="H32" s="50" t="s">
        <v>21</v>
      </c>
      <c r="I32" s="73">
        <v>0.7</v>
      </c>
      <c r="J32" s="54">
        <f t="shared" si="1"/>
        <v>19600000</v>
      </c>
      <c r="K32" s="100">
        <v>8843736440</v>
      </c>
      <c r="L32" s="104" t="s">
        <v>283</v>
      </c>
      <c r="M32" s="87"/>
    </row>
    <row r="33" spans="1:13" s="88" customFormat="1" ht="22.5" customHeight="1" x14ac:dyDescent="0.3">
      <c r="A33" s="32">
        <f t="shared" si="0"/>
        <v>23</v>
      </c>
      <c r="B33" s="27" t="s">
        <v>138</v>
      </c>
      <c r="C33" s="56" t="s">
        <v>139</v>
      </c>
      <c r="D33" s="25" t="s">
        <v>140</v>
      </c>
      <c r="E33" s="50" t="s">
        <v>82</v>
      </c>
      <c r="F33" s="48" t="s">
        <v>30</v>
      </c>
      <c r="G33" s="37">
        <v>26.42</v>
      </c>
      <c r="H33" s="50" t="s">
        <v>21</v>
      </c>
      <c r="I33" s="73">
        <v>0.7</v>
      </c>
      <c r="J33" s="54">
        <f t="shared" si="1"/>
        <v>19600000</v>
      </c>
      <c r="K33" s="100">
        <v>8803736480</v>
      </c>
      <c r="L33" s="104" t="s">
        <v>283</v>
      </c>
      <c r="M33" s="87"/>
    </row>
    <row r="34" spans="1:13" s="88" customFormat="1" ht="22.5" customHeight="1" x14ac:dyDescent="0.3">
      <c r="A34" s="32">
        <f t="shared" si="0"/>
        <v>24</v>
      </c>
      <c r="B34" s="27" t="s">
        <v>141</v>
      </c>
      <c r="C34" s="56" t="s">
        <v>142</v>
      </c>
      <c r="D34" s="25" t="s">
        <v>33</v>
      </c>
      <c r="E34" s="50" t="s">
        <v>82</v>
      </c>
      <c r="F34" s="48" t="s">
        <v>30</v>
      </c>
      <c r="G34" s="37">
        <v>26.4</v>
      </c>
      <c r="H34" s="50" t="s">
        <v>21</v>
      </c>
      <c r="I34" s="73">
        <v>0.7</v>
      </c>
      <c r="J34" s="54">
        <f t="shared" si="1"/>
        <v>19600000</v>
      </c>
      <c r="K34" s="100">
        <v>8853736347</v>
      </c>
      <c r="L34" s="104" t="s">
        <v>283</v>
      </c>
      <c r="M34" s="87"/>
    </row>
    <row r="35" spans="1:13" s="88" customFormat="1" ht="22.5" customHeight="1" x14ac:dyDescent="0.3">
      <c r="A35" s="32">
        <f t="shared" si="0"/>
        <v>25</v>
      </c>
      <c r="B35" s="27" t="s">
        <v>143</v>
      </c>
      <c r="C35" s="56" t="s">
        <v>144</v>
      </c>
      <c r="D35" s="25" t="s">
        <v>145</v>
      </c>
      <c r="E35" s="50" t="s">
        <v>113</v>
      </c>
      <c r="F35" s="48" t="s">
        <v>30</v>
      </c>
      <c r="G35" s="37">
        <v>26.4</v>
      </c>
      <c r="H35" s="50" t="s">
        <v>21</v>
      </c>
      <c r="I35" s="73">
        <v>0.7</v>
      </c>
      <c r="J35" s="54">
        <f t="shared" si="1"/>
        <v>19600000</v>
      </c>
      <c r="K35" s="100">
        <v>8803736351</v>
      </c>
      <c r="L35" s="104" t="s">
        <v>283</v>
      </c>
      <c r="M35" s="87"/>
    </row>
    <row r="36" spans="1:13" s="88" customFormat="1" ht="22.5" customHeight="1" x14ac:dyDescent="0.3">
      <c r="A36" s="32">
        <f t="shared" si="0"/>
        <v>26</v>
      </c>
      <c r="B36" s="27" t="s">
        <v>146</v>
      </c>
      <c r="C36" s="56" t="s">
        <v>147</v>
      </c>
      <c r="D36" s="25" t="s">
        <v>148</v>
      </c>
      <c r="E36" s="50" t="s">
        <v>72</v>
      </c>
      <c r="F36" s="48" t="s">
        <v>30</v>
      </c>
      <c r="G36" s="37">
        <v>26.4</v>
      </c>
      <c r="H36" s="50" t="s">
        <v>21</v>
      </c>
      <c r="I36" s="73">
        <v>0.7</v>
      </c>
      <c r="J36" s="54">
        <f t="shared" si="1"/>
        <v>19600000</v>
      </c>
      <c r="K36" s="100">
        <v>8843736357</v>
      </c>
      <c r="L36" s="104" t="s">
        <v>283</v>
      </c>
      <c r="M36" s="87"/>
    </row>
    <row r="37" spans="1:13" s="88" customFormat="1" ht="22.5" customHeight="1" x14ac:dyDescent="0.3">
      <c r="A37" s="32">
        <f t="shared" si="0"/>
        <v>27</v>
      </c>
      <c r="B37" s="27" t="s">
        <v>149</v>
      </c>
      <c r="C37" s="56" t="s">
        <v>150</v>
      </c>
      <c r="D37" s="25" t="s">
        <v>92</v>
      </c>
      <c r="E37" s="50" t="s">
        <v>78</v>
      </c>
      <c r="F37" s="48" t="s">
        <v>30</v>
      </c>
      <c r="G37" s="37">
        <v>26.4</v>
      </c>
      <c r="H37" s="50" t="s">
        <v>21</v>
      </c>
      <c r="I37" s="73">
        <v>0.7</v>
      </c>
      <c r="J37" s="54">
        <f t="shared" si="1"/>
        <v>19600000</v>
      </c>
      <c r="K37" s="100">
        <v>8833736388</v>
      </c>
      <c r="L37" s="104" t="s">
        <v>283</v>
      </c>
      <c r="M37" s="87"/>
    </row>
    <row r="38" spans="1:13" s="94" customFormat="1" ht="22.5" customHeight="1" x14ac:dyDescent="0.3">
      <c r="A38" s="83">
        <f t="shared" si="0"/>
        <v>28</v>
      </c>
      <c r="B38" s="27" t="s">
        <v>151</v>
      </c>
      <c r="C38" s="56" t="s">
        <v>152</v>
      </c>
      <c r="D38" s="25" t="s">
        <v>153</v>
      </c>
      <c r="E38" s="50" t="s">
        <v>113</v>
      </c>
      <c r="F38" s="48" t="s">
        <v>30</v>
      </c>
      <c r="G38" s="37">
        <v>26.4</v>
      </c>
      <c r="H38" s="84" t="s">
        <v>21</v>
      </c>
      <c r="I38" s="85">
        <v>0.7</v>
      </c>
      <c r="J38" s="54">
        <f t="shared" si="1"/>
        <v>19600000</v>
      </c>
      <c r="K38" s="100">
        <v>8883736404</v>
      </c>
      <c r="L38" s="104" t="s">
        <v>283</v>
      </c>
      <c r="M38" s="93"/>
    </row>
    <row r="39" spans="1:13" s="88" customFormat="1" ht="22.5" customHeight="1" x14ac:dyDescent="0.3">
      <c r="A39" s="83">
        <f t="shared" si="0"/>
        <v>29</v>
      </c>
      <c r="B39" s="27" t="s">
        <v>154</v>
      </c>
      <c r="C39" s="56" t="s">
        <v>155</v>
      </c>
      <c r="D39" s="25" t="s">
        <v>61</v>
      </c>
      <c r="E39" s="50" t="s">
        <v>72</v>
      </c>
      <c r="F39" s="48" t="s">
        <v>30</v>
      </c>
      <c r="G39" s="37">
        <v>26.4</v>
      </c>
      <c r="H39" s="84" t="s">
        <v>21</v>
      </c>
      <c r="I39" s="85">
        <v>0.7</v>
      </c>
      <c r="J39" s="54">
        <f t="shared" si="1"/>
        <v>19600000</v>
      </c>
      <c r="K39" s="100">
        <v>8843736438</v>
      </c>
      <c r="L39" s="104" t="s">
        <v>283</v>
      </c>
      <c r="M39" s="87"/>
    </row>
    <row r="40" spans="1:13" s="88" customFormat="1" ht="22.5" customHeight="1" x14ac:dyDescent="0.3">
      <c r="A40" s="83">
        <f t="shared" si="0"/>
        <v>30</v>
      </c>
      <c r="B40" s="27" t="s">
        <v>156</v>
      </c>
      <c r="C40" s="56" t="s">
        <v>157</v>
      </c>
      <c r="D40" s="25" t="s">
        <v>158</v>
      </c>
      <c r="E40" s="50" t="s">
        <v>82</v>
      </c>
      <c r="F40" s="48" t="s">
        <v>30</v>
      </c>
      <c r="G40" s="37">
        <v>26.4</v>
      </c>
      <c r="H40" s="84" t="s">
        <v>21</v>
      </c>
      <c r="I40" s="85">
        <v>0.7</v>
      </c>
      <c r="J40" s="54">
        <f t="shared" si="1"/>
        <v>19600000</v>
      </c>
      <c r="K40" s="100">
        <v>8893736512</v>
      </c>
      <c r="L40" s="104" t="s">
        <v>283</v>
      </c>
      <c r="M40" s="87"/>
    </row>
    <row r="41" spans="1:13" s="88" customFormat="1" ht="22.5" customHeight="1" x14ac:dyDescent="0.3">
      <c r="A41" s="83">
        <f t="shared" si="0"/>
        <v>31</v>
      </c>
      <c r="B41" s="27" t="s">
        <v>159</v>
      </c>
      <c r="C41" s="56" t="s">
        <v>160</v>
      </c>
      <c r="D41" s="25" t="s">
        <v>36</v>
      </c>
      <c r="E41" s="50" t="s">
        <v>113</v>
      </c>
      <c r="F41" s="48" t="s">
        <v>30</v>
      </c>
      <c r="G41" s="37">
        <v>26.380000000000003</v>
      </c>
      <c r="H41" s="84" t="s">
        <v>21</v>
      </c>
      <c r="I41" s="85">
        <v>0.7</v>
      </c>
      <c r="J41" s="54">
        <f t="shared" si="1"/>
        <v>19600000</v>
      </c>
      <c r="K41" s="100">
        <v>8853736434</v>
      </c>
      <c r="L41" s="104" t="s">
        <v>283</v>
      </c>
      <c r="M41" s="87"/>
    </row>
    <row r="42" spans="1:13" s="88" customFormat="1" ht="22.5" customHeight="1" x14ac:dyDescent="0.3">
      <c r="A42" s="83">
        <f t="shared" si="0"/>
        <v>32</v>
      </c>
      <c r="B42" s="27" t="s">
        <v>161</v>
      </c>
      <c r="C42" s="56" t="s">
        <v>162</v>
      </c>
      <c r="D42" s="25" t="s">
        <v>41</v>
      </c>
      <c r="E42" s="50" t="s">
        <v>74</v>
      </c>
      <c r="F42" s="48" t="s">
        <v>67</v>
      </c>
      <c r="G42" s="37">
        <v>26.369999999999997</v>
      </c>
      <c r="H42" s="84" t="s">
        <v>21</v>
      </c>
      <c r="I42" s="85">
        <v>0.7</v>
      </c>
      <c r="J42" s="54">
        <f t="shared" si="1"/>
        <v>19600000</v>
      </c>
      <c r="K42" s="100">
        <v>8823735856</v>
      </c>
      <c r="L42" s="104" t="s">
        <v>283</v>
      </c>
      <c r="M42" s="87"/>
    </row>
    <row r="43" spans="1:13" s="88" customFormat="1" ht="22.5" customHeight="1" x14ac:dyDescent="0.3">
      <c r="A43" s="32"/>
      <c r="B43" s="69" t="s">
        <v>14</v>
      </c>
      <c r="C43" s="42">
        <f>A42</f>
        <v>32</v>
      </c>
      <c r="D43" s="52" t="s">
        <v>15</v>
      </c>
      <c r="E43" s="51"/>
      <c r="F43" s="48"/>
      <c r="G43" s="37"/>
      <c r="H43" s="59"/>
      <c r="I43" s="37"/>
      <c r="J43" s="38">
        <f>SUM(J11:J42)</f>
        <v>627200000</v>
      </c>
      <c r="K43" s="100"/>
      <c r="L43" s="104"/>
      <c r="M43" s="87"/>
    </row>
    <row r="44" spans="1:13" s="88" customFormat="1" ht="22.5" customHeight="1" x14ac:dyDescent="0.3">
      <c r="A44" s="46" t="s">
        <v>56</v>
      </c>
      <c r="B44" s="27"/>
      <c r="C44" s="56"/>
      <c r="D44" s="25"/>
      <c r="E44" s="50"/>
      <c r="F44" s="48"/>
      <c r="G44" s="37"/>
      <c r="H44" s="50"/>
      <c r="I44" s="73"/>
      <c r="J44" s="54"/>
      <c r="K44" s="100"/>
      <c r="L44" s="104"/>
      <c r="M44" s="87"/>
    </row>
    <row r="45" spans="1:13" s="88" customFormat="1" ht="22.5" customHeight="1" x14ac:dyDescent="0.3">
      <c r="A45" s="32">
        <v>1</v>
      </c>
      <c r="B45" s="27" t="s">
        <v>170</v>
      </c>
      <c r="C45" s="56" t="s">
        <v>171</v>
      </c>
      <c r="D45" s="25" t="s">
        <v>48</v>
      </c>
      <c r="E45" s="50" t="s">
        <v>172</v>
      </c>
      <c r="F45" s="48" t="s">
        <v>31</v>
      </c>
      <c r="G45" s="37">
        <v>26.349999999999998</v>
      </c>
      <c r="H45" s="50" t="s">
        <v>21</v>
      </c>
      <c r="I45" s="73">
        <v>0.7</v>
      </c>
      <c r="J45" s="54">
        <f t="shared" ref="J45:J62" si="2">28000000*I45</f>
        <v>19600000</v>
      </c>
      <c r="K45" s="100" t="s">
        <v>293</v>
      </c>
      <c r="L45" s="104" t="s">
        <v>285</v>
      </c>
      <c r="M45" s="87"/>
    </row>
    <row r="46" spans="1:13" s="88" customFormat="1" ht="22.5" customHeight="1" x14ac:dyDescent="0.3">
      <c r="A46" s="32">
        <f t="shared" ref="A46:A62" si="3">A45+1</f>
        <v>2</v>
      </c>
      <c r="B46" s="27" t="s">
        <v>173</v>
      </c>
      <c r="C46" s="56" t="s">
        <v>47</v>
      </c>
      <c r="D46" s="25" t="s">
        <v>60</v>
      </c>
      <c r="E46" s="50" t="s">
        <v>174</v>
      </c>
      <c r="F46" s="48" t="s">
        <v>30</v>
      </c>
      <c r="G46" s="37">
        <v>26.15</v>
      </c>
      <c r="H46" s="50" t="s">
        <v>21</v>
      </c>
      <c r="I46" s="73">
        <v>0.7</v>
      </c>
      <c r="J46" s="54">
        <f t="shared" si="2"/>
        <v>19600000</v>
      </c>
      <c r="K46" s="100" t="s">
        <v>294</v>
      </c>
      <c r="L46" s="104" t="s">
        <v>285</v>
      </c>
      <c r="M46" s="87"/>
    </row>
    <row r="47" spans="1:13" s="88" customFormat="1" ht="22.5" customHeight="1" x14ac:dyDescent="0.3">
      <c r="A47" s="32">
        <f t="shared" si="3"/>
        <v>3</v>
      </c>
      <c r="B47" s="27" t="s">
        <v>175</v>
      </c>
      <c r="C47" s="56" t="s">
        <v>176</v>
      </c>
      <c r="D47" s="25" t="s">
        <v>177</v>
      </c>
      <c r="E47" s="50" t="s">
        <v>178</v>
      </c>
      <c r="F47" s="48" t="s">
        <v>31</v>
      </c>
      <c r="G47" s="37">
        <v>26</v>
      </c>
      <c r="H47" s="50" t="s">
        <v>21</v>
      </c>
      <c r="I47" s="73">
        <v>0.7</v>
      </c>
      <c r="J47" s="54">
        <f t="shared" si="2"/>
        <v>19600000</v>
      </c>
      <c r="K47" s="100" t="s">
        <v>295</v>
      </c>
      <c r="L47" s="104" t="s">
        <v>285</v>
      </c>
      <c r="M47" s="87"/>
    </row>
    <row r="48" spans="1:13" s="88" customFormat="1" ht="22.5" customHeight="1" x14ac:dyDescent="0.3">
      <c r="A48" s="32">
        <f t="shared" si="3"/>
        <v>4</v>
      </c>
      <c r="B48" s="27" t="s">
        <v>179</v>
      </c>
      <c r="C48" s="56" t="s">
        <v>180</v>
      </c>
      <c r="D48" s="25" t="s">
        <v>62</v>
      </c>
      <c r="E48" s="50" t="s">
        <v>182</v>
      </c>
      <c r="F48" s="48" t="s">
        <v>30</v>
      </c>
      <c r="G48" s="37">
        <v>25.9</v>
      </c>
      <c r="H48" s="50" t="s">
        <v>21</v>
      </c>
      <c r="I48" s="73">
        <v>0.7</v>
      </c>
      <c r="J48" s="54">
        <f t="shared" si="2"/>
        <v>19600000</v>
      </c>
      <c r="K48" s="100" t="s">
        <v>296</v>
      </c>
      <c r="L48" s="104" t="s">
        <v>285</v>
      </c>
      <c r="M48" s="87"/>
    </row>
    <row r="49" spans="1:13" s="88" customFormat="1" ht="24" customHeight="1" x14ac:dyDescent="0.3">
      <c r="A49" s="32">
        <f t="shared" si="3"/>
        <v>5</v>
      </c>
      <c r="B49" s="27" t="s">
        <v>181</v>
      </c>
      <c r="C49" s="56" t="s">
        <v>128</v>
      </c>
      <c r="D49" s="25" t="s">
        <v>39</v>
      </c>
      <c r="E49" s="50" t="s">
        <v>183</v>
      </c>
      <c r="F49" s="48" t="s">
        <v>68</v>
      </c>
      <c r="G49" s="37">
        <v>25.9</v>
      </c>
      <c r="H49" s="50" t="s">
        <v>21</v>
      </c>
      <c r="I49" s="73">
        <v>0.7</v>
      </c>
      <c r="J49" s="54">
        <f t="shared" si="2"/>
        <v>19600000</v>
      </c>
      <c r="K49" s="100" t="s">
        <v>297</v>
      </c>
      <c r="L49" s="104" t="s">
        <v>285</v>
      </c>
      <c r="M49" s="87"/>
    </row>
    <row r="50" spans="1:13" s="88" customFormat="1" ht="22.5" customHeight="1" x14ac:dyDescent="0.3">
      <c r="A50" s="32">
        <f t="shared" si="3"/>
        <v>6</v>
      </c>
      <c r="B50" s="27" t="s">
        <v>184</v>
      </c>
      <c r="C50" s="56" t="s">
        <v>185</v>
      </c>
      <c r="D50" s="25" t="s">
        <v>43</v>
      </c>
      <c r="E50" s="50" t="s">
        <v>186</v>
      </c>
      <c r="F50" s="48" t="s">
        <v>31</v>
      </c>
      <c r="G50" s="37">
        <v>25.85</v>
      </c>
      <c r="H50" s="50" t="s">
        <v>21</v>
      </c>
      <c r="I50" s="73">
        <v>0.7</v>
      </c>
      <c r="J50" s="54">
        <f t="shared" si="2"/>
        <v>19600000</v>
      </c>
      <c r="K50" s="100" t="s">
        <v>298</v>
      </c>
      <c r="L50" s="104" t="s">
        <v>285</v>
      </c>
      <c r="M50" s="87"/>
    </row>
    <row r="51" spans="1:13" s="88" customFormat="1" ht="22.5" customHeight="1" x14ac:dyDescent="0.3">
      <c r="A51" s="32">
        <f t="shared" si="3"/>
        <v>7</v>
      </c>
      <c r="B51" s="27" t="s">
        <v>187</v>
      </c>
      <c r="C51" s="56" t="s">
        <v>188</v>
      </c>
      <c r="D51" s="25" t="s">
        <v>189</v>
      </c>
      <c r="E51" s="50" t="s">
        <v>174</v>
      </c>
      <c r="F51" s="48" t="s">
        <v>30</v>
      </c>
      <c r="G51" s="37">
        <v>25.8</v>
      </c>
      <c r="H51" s="50" t="s">
        <v>21</v>
      </c>
      <c r="I51" s="73">
        <v>0.7</v>
      </c>
      <c r="J51" s="54">
        <f t="shared" si="2"/>
        <v>19600000</v>
      </c>
      <c r="K51" s="100" t="s">
        <v>299</v>
      </c>
      <c r="L51" s="104" t="s">
        <v>285</v>
      </c>
      <c r="M51" s="87"/>
    </row>
    <row r="52" spans="1:13" s="88" customFormat="1" ht="22.5" customHeight="1" x14ac:dyDescent="0.3">
      <c r="A52" s="32">
        <f t="shared" si="3"/>
        <v>8</v>
      </c>
      <c r="B52" s="27" t="s">
        <v>190</v>
      </c>
      <c r="C52" s="56" t="s">
        <v>191</v>
      </c>
      <c r="D52" s="25" t="s">
        <v>148</v>
      </c>
      <c r="E52" s="50" t="s">
        <v>192</v>
      </c>
      <c r="F52" s="48" t="s">
        <v>30</v>
      </c>
      <c r="G52" s="37">
        <v>25.799999999999997</v>
      </c>
      <c r="H52" s="50" t="s">
        <v>21</v>
      </c>
      <c r="I52" s="73">
        <v>0.7</v>
      </c>
      <c r="J52" s="54">
        <f t="shared" si="2"/>
        <v>19600000</v>
      </c>
      <c r="K52" s="100" t="s">
        <v>300</v>
      </c>
      <c r="L52" s="104" t="s">
        <v>285</v>
      </c>
      <c r="M52" s="87"/>
    </row>
    <row r="53" spans="1:13" s="88" customFormat="1" ht="22.5" customHeight="1" x14ac:dyDescent="0.3">
      <c r="A53" s="32">
        <f t="shared" si="3"/>
        <v>9</v>
      </c>
      <c r="B53" s="27" t="s">
        <v>193</v>
      </c>
      <c r="C53" s="56" t="s">
        <v>194</v>
      </c>
      <c r="D53" s="25" t="s">
        <v>40</v>
      </c>
      <c r="E53" s="50" t="s">
        <v>198</v>
      </c>
      <c r="F53" s="48" t="s">
        <v>30</v>
      </c>
      <c r="G53" s="37">
        <v>25.78</v>
      </c>
      <c r="H53" s="50" t="s">
        <v>21</v>
      </c>
      <c r="I53" s="73">
        <v>0.7</v>
      </c>
      <c r="J53" s="54">
        <f t="shared" si="2"/>
        <v>19600000</v>
      </c>
      <c r="K53" s="100" t="s">
        <v>301</v>
      </c>
      <c r="L53" s="104" t="s">
        <v>285</v>
      </c>
      <c r="M53" s="87"/>
    </row>
    <row r="54" spans="1:13" s="88" customFormat="1" ht="22.5" customHeight="1" x14ac:dyDescent="0.3">
      <c r="A54" s="32">
        <f t="shared" si="3"/>
        <v>10</v>
      </c>
      <c r="B54" s="27" t="s">
        <v>195</v>
      </c>
      <c r="C54" s="56" t="s">
        <v>196</v>
      </c>
      <c r="D54" s="25" t="s">
        <v>197</v>
      </c>
      <c r="E54" s="50" t="s">
        <v>174</v>
      </c>
      <c r="F54" s="48" t="s">
        <v>30</v>
      </c>
      <c r="G54" s="37">
        <v>25.78</v>
      </c>
      <c r="H54" s="50" t="s">
        <v>21</v>
      </c>
      <c r="I54" s="73">
        <v>0.7</v>
      </c>
      <c r="J54" s="54">
        <f t="shared" si="2"/>
        <v>19600000</v>
      </c>
      <c r="K54" s="100" t="s">
        <v>302</v>
      </c>
      <c r="L54" s="104" t="s">
        <v>285</v>
      </c>
      <c r="M54" s="87"/>
    </row>
    <row r="55" spans="1:13" s="88" customFormat="1" ht="22.5" customHeight="1" x14ac:dyDescent="0.3">
      <c r="A55" s="32">
        <f t="shared" si="3"/>
        <v>11</v>
      </c>
      <c r="B55" s="27" t="s">
        <v>199</v>
      </c>
      <c r="C55" s="56" t="s">
        <v>128</v>
      </c>
      <c r="D55" s="25" t="s">
        <v>35</v>
      </c>
      <c r="E55" s="50" t="s">
        <v>200</v>
      </c>
      <c r="F55" s="48" t="s">
        <v>31</v>
      </c>
      <c r="G55" s="37">
        <v>25.75</v>
      </c>
      <c r="H55" s="50" t="s">
        <v>21</v>
      </c>
      <c r="I55" s="73">
        <v>0.7</v>
      </c>
      <c r="J55" s="54">
        <f t="shared" si="2"/>
        <v>19600000</v>
      </c>
      <c r="K55" s="100" t="s">
        <v>303</v>
      </c>
      <c r="L55" s="104" t="s">
        <v>285</v>
      </c>
      <c r="M55" s="87"/>
    </row>
    <row r="56" spans="1:13" s="88" customFormat="1" ht="22.5" customHeight="1" x14ac:dyDescent="0.3">
      <c r="A56" s="32">
        <f t="shared" si="3"/>
        <v>12</v>
      </c>
      <c r="B56" s="27" t="s">
        <v>201</v>
      </c>
      <c r="C56" s="56" t="s">
        <v>91</v>
      </c>
      <c r="D56" s="25" t="s">
        <v>202</v>
      </c>
      <c r="E56" s="50" t="s">
        <v>203</v>
      </c>
      <c r="F56" s="48" t="s">
        <v>31</v>
      </c>
      <c r="G56" s="37">
        <v>25.7</v>
      </c>
      <c r="H56" s="50" t="s">
        <v>21</v>
      </c>
      <c r="I56" s="73">
        <v>0.7</v>
      </c>
      <c r="J56" s="54">
        <f t="shared" si="2"/>
        <v>19600000</v>
      </c>
      <c r="K56" s="100" t="s">
        <v>304</v>
      </c>
      <c r="L56" s="104" t="s">
        <v>285</v>
      </c>
      <c r="M56" s="87"/>
    </row>
    <row r="57" spans="1:13" s="88" customFormat="1" ht="22.5" customHeight="1" x14ac:dyDescent="0.3">
      <c r="A57" s="32">
        <f t="shared" si="3"/>
        <v>13</v>
      </c>
      <c r="B57" s="27" t="s">
        <v>204</v>
      </c>
      <c r="C57" s="56" t="s">
        <v>205</v>
      </c>
      <c r="D57" s="25" t="s">
        <v>33</v>
      </c>
      <c r="E57" s="50" t="s">
        <v>206</v>
      </c>
      <c r="F57" s="48" t="s">
        <v>30</v>
      </c>
      <c r="G57" s="37">
        <v>25.7</v>
      </c>
      <c r="H57" s="50" t="s">
        <v>21</v>
      </c>
      <c r="I57" s="73">
        <v>0.7</v>
      </c>
      <c r="J57" s="54">
        <f t="shared" si="2"/>
        <v>19600000</v>
      </c>
      <c r="K57" s="100" t="s">
        <v>305</v>
      </c>
      <c r="L57" s="104" t="s">
        <v>285</v>
      </c>
      <c r="M57" s="87"/>
    </row>
    <row r="58" spans="1:13" s="88" customFormat="1" ht="22.5" customHeight="1" x14ac:dyDescent="0.3">
      <c r="A58" s="32">
        <f t="shared" si="3"/>
        <v>14</v>
      </c>
      <c r="B58" s="27" t="s">
        <v>207</v>
      </c>
      <c r="C58" s="56" t="s">
        <v>59</v>
      </c>
      <c r="D58" s="25" t="s">
        <v>208</v>
      </c>
      <c r="E58" s="50" t="s">
        <v>174</v>
      </c>
      <c r="F58" s="48" t="s">
        <v>30</v>
      </c>
      <c r="G58" s="37">
        <v>25.67</v>
      </c>
      <c r="H58" s="50" t="s">
        <v>21</v>
      </c>
      <c r="I58" s="73">
        <v>0.7</v>
      </c>
      <c r="J58" s="54">
        <f t="shared" si="2"/>
        <v>19600000</v>
      </c>
      <c r="K58" s="100" t="s">
        <v>306</v>
      </c>
      <c r="L58" s="104" t="s">
        <v>285</v>
      </c>
      <c r="M58" s="87"/>
    </row>
    <row r="59" spans="1:13" s="88" customFormat="1" ht="22.5" customHeight="1" x14ac:dyDescent="0.3">
      <c r="A59" s="32">
        <f t="shared" si="3"/>
        <v>15</v>
      </c>
      <c r="B59" s="27" t="s">
        <v>209</v>
      </c>
      <c r="C59" s="56" t="s">
        <v>210</v>
      </c>
      <c r="D59" s="25" t="s">
        <v>43</v>
      </c>
      <c r="E59" s="50" t="s">
        <v>211</v>
      </c>
      <c r="F59" s="48" t="s">
        <v>30</v>
      </c>
      <c r="G59" s="37">
        <v>25.650000000000002</v>
      </c>
      <c r="H59" s="50" t="s">
        <v>21</v>
      </c>
      <c r="I59" s="73">
        <v>0.7</v>
      </c>
      <c r="J59" s="54">
        <f t="shared" si="2"/>
        <v>19600000</v>
      </c>
      <c r="K59" s="100" t="s">
        <v>307</v>
      </c>
      <c r="L59" s="104" t="s">
        <v>285</v>
      </c>
      <c r="M59" s="87"/>
    </row>
    <row r="60" spans="1:13" s="88" customFormat="1" ht="22.5" customHeight="1" x14ac:dyDescent="0.3">
      <c r="A60" s="32">
        <f t="shared" si="3"/>
        <v>16</v>
      </c>
      <c r="B60" s="27" t="s">
        <v>212</v>
      </c>
      <c r="C60" s="56" t="s">
        <v>213</v>
      </c>
      <c r="D60" s="25" t="s">
        <v>214</v>
      </c>
      <c r="E60" s="50" t="s">
        <v>192</v>
      </c>
      <c r="F60" s="48" t="s">
        <v>30</v>
      </c>
      <c r="G60" s="37">
        <v>25.65</v>
      </c>
      <c r="H60" s="50" t="s">
        <v>21</v>
      </c>
      <c r="I60" s="73">
        <v>0.7</v>
      </c>
      <c r="J60" s="54">
        <f t="shared" si="2"/>
        <v>19600000</v>
      </c>
      <c r="K60" s="100" t="s">
        <v>308</v>
      </c>
      <c r="L60" s="104" t="s">
        <v>285</v>
      </c>
      <c r="M60" s="87"/>
    </row>
    <row r="61" spans="1:13" s="88" customFormat="1" ht="22.5" customHeight="1" x14ac:dyDescent="0.3">
      <c r="A61" s="32">
        <f t="shared" si="3"/>
        <v>17</v>
      </c>
      <c r="B61" s="27" t="s">
        <v>215</v>
      </c>
      <c r="C61" s="56" t="s">
        <v>216</v>
      </c>
      <c r="D61" s="25" t="s">
        <v>35</v>
      </c>
      <c r="E61" s="50" t="s">
        <v>174</v>
      </c>
      <c r="F61" s="48" t="s">
        <v>30</v>
      </c>
      <c r="G61" s="37">
        <v>25.65</v>
      </c>
      <c r="H61" s="50" t="s">
        <v>21</v>
      </c>
      <c r="I61" s="73">
        <v>0.7</v>
      </c>
      <c r="J61" s="54">
        <f t="shared" si="2"/>
        <v>19600000</v>
      </c>
      <c r="K61" s="100" t="s">
        <v>309</v>
      </c>
      <c r="L61" s="104" t="s">
        <v>285</v>
      </c>
      <c r="M61" s="87"/>
    </row>
    <row r="62" spans="1:13" s="88" customFormat="1" ht="22.5" customHeight="1" x14ac:dyDescent="0.3">
      <c r="A62" s="32">
        <f t="shared" si="3"/>
        <v>18</v>
      </c>
      <c r="B62" s="27" t="s">
        <v>217</v>
      </c>
      <c r="C62" s="56" t="s">
        <v>218</v>
      </c>
      <c r="D62" s="25" t="s">
        <v>37</v>
      </c>
      <c r="E62" s="50" t="s">
        <v>219</v>
      </c>
      <c r="F62" s="48" t="s">
        <v>30</v>
      </c>
      <c r="G62" s="37">
        <v>25.619999999999997</v>
      </c>
      <c r="H62" s="50" t="s">
        <v>21</v>
      </c>
      <c r="I62" s="73">
        <v>0.7</v>
      </c>
      <c r="J62" s="54">
        <f t="shared" si="2"/>
        <v>19600000</v>
      </c>
      <c r="K62" s="100" t="s">
        <v>310</v>
      </c>
      <c r="L62" s="104" t="s">
        <v>285</v>
      </c>
      <c r="M62" s="87"/>
    </row>
    <row r="63" spans="1:13" s="88" customFormat="1" ht="22.5" customHeight="1" x14ac:dyDescent="0.3">
      <c r="A63" s="32"/>
      <c r="B63" s="69" t="s">
        <v>14</v>
      </c>
      <c r="C63" s="42">
        <f>A62</f>
        <v>18</v>
      </c>
      <c r="D63" s="52" t="s">
        <v>15</v>
      </c>
      <c r="E63" s="51"/>
      <c r="F63" s="48"/>
      <c r="G63" s="37"/>
      <c r="H63" s="59"/>
      <c r="I63" s="37"/>
      <c r="J63" s="38">
        <f>SUM(J44:J62)</f>
        <v>352800000</v>
      </c>
      <c r="K63" s="100"/>
      <c r="L63" s="104"/>
      <c r="M63" s="87"/>
    </row>
    <row r="64" spans="1:13" s="88" customFormat="1" ht="22.5" customHeight="1" x14ac:dyDescent="0.3">
      <c r="A64" s="32"/>
      <c r="B64" s="69" t="s">
        <v>22</v>
      </c>
      <c r="C64" s="42">
        <f>C63+C43</f>
        <v>50</v>
      </c>
      <c r="D64" s="52" t="s">
        <v>15</v>
      </c>
      <c r="E64" s="51"/>
      <c r="F64" s="48"/>
      <c r="G64" s="37"/>
      <c r="H64" s="59"/>
      <c r="I64" s="37"/>
      <c r="J64" s="81">
        <f>J63+J43</f>
        <v>980000000</v>
      </c>
      <c r="K64" s="100"/>
      <c r="L64" s="104"/>
      <c r="M64" s="87"/>
    </row>
    <row r="65" spans="1:13" s="88" customFormat="1" ht="22.5" customHeight="1" x14ac:dyDescent="0.3">
      <c r="A65" s="44" t="s">
        <v>261</v>
      </c>
      <c r="B65" s="27"/>
      <c r="C65" s="24"/>
      <c r="D65" s="26"/>
      <c r="E65" s="49"/>
      <c r="F65" s="47"/>
      <c r="G65" s="37"/>
      <c r="H65" s="50"/>
      <c r="I65" s="33"/>
      <c r="J65" s="54"/>
      <c r="K65" s="100"/>
      <c r="L65" s="104"/>
      <c r="M65" s="87"/>
    </row>
    <row r="66" spans="1:13" s="88" customFormat="1" ht="22.5" customHeight="1" x14ac:dyDescent="0.3">
      <c r="A66" s="44" t="s">
        <v>52</v>
      </c>
      <c r="B66" s="69"/>
      <c r="C66" s="53"/>
      <c r="D66" s="52"/>
      <c r="E66" s="22"/>
      <c r="F66" s="48"/>
      <c r="G66" s="36"/>
      <c r="H66" s="58"/>
      <c r="I66" s="36"/>
      <c r="J66" s="69"/>
      <c r="K66" s="100"/>
      <c r="L66" s="104"/>
      <c r="M66" s="87"/>
    </row>
    <row r="67" spans="1:13" s="88" customFormat="1" ht="21" customHeight="1" x14ac:dyDescent="0.3">
      <c r="A67" s="32">
        <v>1</v>
      </c>
      <c r="B67" s="27" t="s">
        <v>229</v>
      </c>
      <c r="C67" s="56" t="s">
        <v>230</v>
      </c>
      <c r="D67" s="25" t="s">
        <v>63</v>
      </c>
      <c r="E67" s="50" t="s">
        <v>225</v>
      </c>
      <c r="F67" s="48" t="s">
        <v>31</v>
      </c>
      <c r="G67" s="37">
        <v>29.34</v>
      </c>
      <c r="H67" s="50" t="s">
        <v>21</v>
      </c>
      <c r="I67" s="73">
        <v>0.7</v>
      </c>
      <c r="J67" s="54">
        <f>28000000*I67</f>
        <v>19600000</v>
      </c>
      <c r="K67" s="100">
        <v>8813736838</v>
      </c>
      <c r="L67" s="104" t="s">
        <v>283</v>
      </c>
      <c r="M67" s="87"/>
    </row>
    <row r="68" spans="1:13" s="88" customFormat="1" ht="21" customHeight="1" x14ac:dyDescent="0.3">
      <c r="A68" s="32">
        <f>A67+1</f>
        <v>2</v>
      </c>
      <c r="B68" s="27" t="s">
        <v>231</v>
      </c>
      <c r="C68" s="56" t="s">
        <v>232</v>
      </c>
      <c r="D68" s="25" t="s">
        <v>46</v>
      </c>
      <c r="E68" s="50" t="s">
        <v>72</v>
      </c>
      <c r="F68" s="48" t="s">
        <v>30</v>
      </c>
      <c r="G68" s="37">
        <v>29.29</v>
      </c>
      <c r="H68" s="50" t="s">
        <v>21</v>
      </c>
      <c r="I68" s="73">
        <v>0.7</v>
      </c>
      <c r="J68" s="54">
        <f t="shared" ref="J68:J70" si="4">28000000*I68</f>
        <v>19600000</v>
      </c>
      <c r="K68" s="100">
        <v>8883736340</v>
      </c>
      <c r="L68" s="104" t="s">
        <v>283</v>
      </c>
      <c r="M68" s="87"/>
    </row>
    <row r="69" spans="1:13" s="88" customFormat="1" ht="21" customHeight="1" x14ac:dyDescent="0.3">
      <c r="A69" s="32">
        <f t="shared" ref="A69:A70" si="5">A68+1</f>
        <v>3</v>
      </c>
      <c r="B69" s="27" t="s">
        <v>233</v>
      </c>
      <c r="C69" s="56" t="s">
        <v>171</v>
      </c>
      <c r="D69" s="25" t="s">
        <v>38</v>
      </c>
      <c r="E69" s="50" t="s">
        <v>113</v>
      </c>
      <c r="F69" s="48" t="s">
        <v>30</v>
      </c>
      <c r="G69" s="37">
        <v>29.21</v>
      </c>
      <c r="H69" s="50" t="s">
        <v>21</v>
      </c>
      <c r="I69" s="73">
        <v>0.7</v>
      </c>
      <c r="J69" s="54">
        <f t="shared" si="4"/>
        <v>19600000</v>
      </c>
      <c r="K69" s="100">
        <v>8863736515</v>
      </c>
      <c r="L69" s="104" t="s">
        <v>283</v>
      </c>
      <c r="M69" s="87"/>
    </row>
    <row r="70" spans="1:13" s="88" customFormat="1" ht="21" customHeight="1" x14ac:dyDescent="0.3">
      <c r="A70" s="32">
        <f t="shared" si="5"/>
        <v>4</v>
      </c>
      <c r="B70" s="27" t="s">
        <v>234</v>
      </c>
      <c r="C70" s="56" t="s">
        <v>235</v>
      </c>
      <c r="D70" s="25" t="s">
        <v>35</v>
      </c>
      <c r="E70" s="50" t="s">
        <v>78</v>
      </c>
      <c r="F70" s="48" t="s">
        <v>30</v>
      </c>
      <c r="G70" s="37">
        <v>29.2</v>
      </c>
      <c r="H70" s="50" t="s">
        <v>21</v>
      </c>
      <c r="I70" s="73">
        <v>0.7</v>
      </c>
      <c r="J70" s="54">
        <f t="shared" si="4"/>
        <v>19600000</v>
      </c>
      <c r="K70" s="100">
        <v>8863736509</v>
      </c>
      <c r="L70" s="104" t="s">
        <v>283</v>
      </c>
      <c r="M70" s="87"/>
    </row>
    <row r="71" spans="1:13" s="88" customFormat="1" ht="21" customHeight="1" x14ac:dyDescent="0.3">
      <c r="A71" s="32"/>
      <c r="B71" s="69" t="s">
        <v>14</v>
      </c>
      <c r="C71" s="42">
        <f>A70</f>
        <v>4</v>
      </c>
      <c r="D71" s="52" t="s">
        <v>15</v>
      </c>
      <c r="E71" s="51"/>
      <c r="F71" s="48"/>
      <c r="G71" s="37"/>
      <c r="H71" s="59"/>
      <c r="I71" s="37"/>
      <c r="J71" s="38">
        <f>SUM(J67:J70)</f>
        <v>78400000</v>
      </c>
      <c r="K71" s="100"/>
      <c r="L71" s="104"/>
      <c r="M71" s="87"/>
    </row>
    <row r="72" spans="1:13" s="88" customFormat="1" ht="21" customHeight="1" x14ac:dyDescent="0.3">
      <c r="A72" s="46" t="s">
        <v>56</v>
      </c>
      <c r="B72" s="55"/>
      <c r="C72" s="56"/>
      <c r="D72" s="57"/>
      <c r="E72" s="50"/>
      <c r="F72" s="48"/>
      <c r="G72" s="37"/>
      <c r="H72" s="50"/>
      <c r="I72" s="32"/>
      <c r="J72" s="55"/>
      <c r="K72" s="100"/>
      <c r="L72" s="104"/>
      <c r="M72" s="87"/>
    </row>
    <row r="73" spans="1:13" s="88" customFormat="1" ht="21" customHeight="1" x14ac:dyDescent="0.3">
      <c r="A73" s="32">
        <v>1</v>
      </c>
      <c r="B73" s="27" t="s">
        <v>241</v>
      </c>
      <c r="C73" s="56" t="s">
        <v>242</v>
      </c>
      <c r="D73" s="25" t="s">
        <v>122</v>
      </c>
      <c r="E73" s="50" t="s">
        <v>219</v>
      </c>
      <c r="F73" s="48" t="s">
        <v>30</v>
      </c>
      <c r="G73" s="37">
        <v>28.73</v>
      </c>
      <c r="H73" s="50" t="s">
        <v>21</v>
      </c>
      <c r="I73" s="73">
        <v>0.7</v>
      </c>
      <c r="J73" s="54">
        <f t="shared" ref="J73:J75" si="6">28000000*I73</f>
        <v>19600000</v>
      </c>
      <c r="K73" s="100" t="s">
        <v>311</v>
      </c>
      <c r="L73" s="104" t="s">
        <v>285</v>
      </c>
      <c r="M73" s="87"/>
    </row>
    <row r="74" spans="1:13" s="88" customFormat="1" ht="21" customHeight="1" x14ac:dyDescent="0.3">
      <c r="A74" s="32">
        <f>A73+1</f>
        <v>2</v>
      </c>
      <c r="B74" s="27" t="s">
        <v>243</v>
      </c>
      <c r="C74" s="56" t="s">
        <v>244</v>
      </c>
      <c r="D74" s="25" t="s">
        <v>245</v>
      </c>
      <c r="E74" s="50" t="s">
        <v>182</v>
      </c>
      <c r="F74" s="48" t="s">
        <v>30</v>
      </c>
      <c r="G74" s="37">
        <v>28.5</v>
      </c>
      <c r="H74" s="50" t="s">
        <v>21</v>
      </c>
      <c r="I74" s="73">
        <v>0.7</v>
      </c>
      <c r="J74" s="54">
        <f t="shared" si="6"/>
        <v>19600000</v>
      </c>
      <c r="K74" s="100" t="s">
        <v>312</v>
      </c>
      <c r="L74" s="104" t="s">
        <v>285</v>
      </c>
      <c r="M74" s="87"/>
    </row>
    <row r="75" spans="1:13" s="88" customFormat="1" ht="21" customHeight="1" x14ac:dyDescent="0.3">
      <c r="A75" s="32">
        <f>A74+1</f>
        <v>3</v>
      </c>
      <c r="B75" s="27" t="s">
        <v>246</v>
      </c>
      <c r="C75" s="56" t="s">
        <v>171</v>
      </c>
      <c r="D75" s="25" t="s">
        <v>140</v>
      </c>
      <c r="E75" s="50" t="s">
        <v>200</v>
      </c>
      <c r="F75" s="48" t="s">
        <v>31</v>
      </c>
      <c r="G75" s="37">
        <v>28.47</v>
      </c>
      <c r="H75" s="50" t="s">
        <v>21</v>
      </c>
      <c r="I75" s="73">
        <v>0.7</v>
      </c>
      <c r="J75" s="54">
        <f t="shared" si="6"/>
        <v>19600000</v>
      </c>
      <c r="K75" s="100" t="s">
        <v>313</v>
      </c>
      <c r="L75" s="104" t="s">
        <v>285</v>
      </c>
      <c r="M75" s="87"/>
    </row>
    <row r="76" spans="1:13" s="88" customFormat="1" ht="21" customHeight="1" x14ac:dyDescent="0.3">
      <c r="A76" s="32"/>
      <c r="B76" s="69" t="s">
        <v>14</v>
      </c>
      <c r="C76" s="42">
        <f>A75</f>
        <v>3</v>
      </c>
      <c r="D76" s="52" t="s">
        <v>15</v>
      </c>
      <c r="E76" s="51"/>
      <c r="F76" s="48"/>
      <c r="G76" s="37"/>
      <c r="H76" s="59"/>
      <c r="I76" s="37"/>
      <c r="J76" s="38">
        <f>SUM(J73:J75)</f>
        <v>58800000</v>
      </c>
      <c r="K76" s="100"/>
      <c r="L76" s="104"/>
      <c r="M76" s="87"/>
    </row>
    <row r="77" spans="1:13" s="88" customFormat="1" ht="21" customHeight="1" x14ac:dyDescent="0.3">
      <c r="A77" s="32"/>
      <c r="B77" s="69" t="s">
        <v>23</v>
      </c>
      <c r="C77" s="42">
        <f>C76+C71</f>
        <v>7</v>
      </c>
      <c r="D77" s="52" t="s">
        <v>15</v>
      </c>
      <c r="E77" s="51"/>
      <c r="F77" s="48"/>
      <c r="G77" s="37"/>
      <c r="H77" s="59"/>
      <c r="I77" s="37"/>
      <c r="J77" s="81">
        <f>J76+J71</f>
        <v>137200000</v>
      </c>
      <c r="K77" s="100"/>
      <c r="L77" s="104"/>
      <c r="M77" s="87"/>
    </row>
    <row r="78" spans="1:13" s="88" customFormat="1" ht="21" customHeight="1" x14ac:dyDescent="0.3">
      <c r="A78" s="44" t="s">
        <v>262</v>
      </c>
      <c r="B78" s="69"/>
      <c r="C78" s="53"/>
      <c r="D78" s="52"/>
      <c r="E78" s="22"/>
      <c r="F78" s="48"/>
      <c r="G78" s="35"/>
      <c r="H78" s="58"/>
      <c r="I78" s="36"/>
      <c r="J78" s="54"/>
      <c r="K78" s="100"/>
      <c r="L78" s="104"/>
      <c r="M78" s="87"/>
    </row>
    <row r="79" spans="1:13" s="88" customFormat="1" ht="21" customHeight="1" x14ac:dyDescent="0.3">
      <c r="A79" s="46" t="s">
        <v>64</v>
      </c>
      <c r="B79" s="55"/>
      <c r="C79" s="56"/>
      <c r="D79" s="52"/>
      <c r="E79" s="22"/>
      <c r="F79" s="48"/>
      <c r="G79" s="35"/>
      <c r="H79" s="58"/>
      <c r="I79" s="36"/>
      <c r="J79" s="54"/>
      <c r="K79" s="100"/>
      <c r="L79" s="104"/>
      <c r="M79" s="87"/>
    </row>
    <row r="80" spans="1:13" s="88" customFormat="1" ht="21" customHeight="1" x14ac:dyDescent="0.3">
      <c r="A80" s="32">
        <v>1</v>
      </c>
      <c r="B80" s="27" t="s">
        <v>257</v>
      </c>
      <c r="C80" s="56" t="s">
        <v>258</v>
      </c>
      <c r="D80" s="25" t="s">
        <v>122</v>
      </c>
      <c r="E80" s="50" t="s">
        <v>169</v>
      </c>
      <c r="F80" s="48" t="s">
        <v>30</v>
      </c>
      <c r="G80" s="86">
        <v>893</v>
      </c>
      <c r="H80" s="50" t="s">
        <v>21</v>
      </c>
      <c r="I80" s="73">
        <v>0.7</v>
      </c>
      <c r="J80" s="54">
        <f t="shared" ref="J80" si="7">28000000*I80</f>
        <v>19600000</v>
      </c>
      <c r="K80" s="100" t="s">
        <v>314</v>
      </c>
      <c r="L80" s="104" t="s">
        <v>285</v>
      </c>
      <c r="M80" s="87"/>
    </row>
    <row r="81" spans="1:13" s="88" customFormat="1" ht="21" customHeight="1" x14ac:dyDescent="0.3">
      <c r="A81" s="32"/>
      <c r="B81" s="69" t="s">
        <v>259</v>
      </c>
      <c r="C81" s="42">
        <f>A80</f>
        <v>1</v>
      </c>
      <c r="D81" s="52" t="s">
        <v>15</v>
      </c>
      <c r="E81" s="90"/>
      <c r="F81" s="10"/>
      <c r="G81" s="37"/>
      <c r="H81" s="59"/>
      <c r="I81" s="37"/>
      <c r="J81" s="38">
        <f>J80</f>
        <v>19600000</v>
      </c>
      <c r="K81" s="100"/>
      <c r="L81" s="104"/>
      <c r="M81" s="87"/>
    </row>
    <row r="82" spans="1:13" s="88" customFormat="1" ht="21" customHeight="1" x14ac:dyDescent="0.3">
      <c r="A82" s="32"/>
      <c r="B82" s="69" t="s">
        <v>24</v>
      </c>
      <c r="C82" s="42">
        <f>C81+C64+C77</f>
        <v>58</v>
      </c>
      <c r="D82" s="52" t="s">
        <v>15</v>
      </c>
      <c r="E82" s="90"/>
      <c r="F82" s="10"/>
      <c r="G82" s="37"/>
      <c r="H82" s="37"/>
      <c r="I82" s="125">
        <f>J81+J64+J77</f>
        <v>1136800000</v>
      </c>
      <c r="J82" s="126"/>
      <c r="K82" s="100"/>
      <c r="L82" s="104"/>
      <c r="M82" s="87"/>
    </row>
    <row r="83" spans="1:13" ht="27.75" customHeight="1" x14ac:dyDescent="0.3">
      <c r="A83" s="124" t="s">
        <v>270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</row>
    <row r="84" spans="1:13" ht="42.75" customHeight="1" x14ac:dyDescent="0.25">
      <c r="A84" s="112" t="s">
        <v>19</v>
      </c>
      <c r="B84" s="112"/>
      <c r="C84" s="113" t="s">
        <v>29</v>
      </c>
      <c r="D84" s="113"/>
      <c r="E84" s="113" t="s">
        <v>278</v>
      </c>
      <c r="F84" s="113"/>
      <c r="G84" s="114" t="s">
        <v>273</v>
      </c>
      <c r="H84" s="114"/>
      <c r="I84" s="114"/>
      <c r="J84" s="115" t="s">
        <v>49</v>
      </c>
      <c r="K84" s="115"/>
    </row>
    <row r="85" spans="1:13" ht="16.5" x14ac:dyDescent="0.25">
      <c r="A85" s="16"/>
      <c r="B85" s="15"/>
      <c r="C85" s="16"/>
      <c r="E85" s="16"/>
      <c r="F85" s="70"/>
      <c r="G85" s="70"/>
      <c r="H85" s="17"/>
      <c r="I85" s="17"/>
      <c r="J85" s="15"/>
      <c r="K85" s="68"/>
    </row>
    <row r="86" spans="1:13" ht="10.5" customHeight="1" x14ac:dyDescent="0.25">
      <c r="A86" s="16"/>
      <c r="B86" s="15"/>
      <c r="C86" s="16"/>
      <c r="E86" s="16"/>
      <c r="F86" s="70"/>
      <c r="G86" s="70"/>
      <c r="H86" s="17"/>
      <c r="I86" s="17"/>
      <c r="J86" s="105"/>
      <c r="K86" s="105"/>
    </row>
    <row r="87" spans="1:13" ht="16.5" x14ac:dyDescent="0.25">
      <c r="A87" s="16"/>
      <c r="B87" s="15"/>
      <c r="C87" s="16"/>
      <c r="E87" s="16"/>
      <c r="F87" s="70"/>
      <c r="G87" s="70"/>
      <c r="H87" s="17"/>
      <c r="I87" s="17"/>
      <c r="J87" s="18"/>
      <c r="K87" s="68"/>
    </row>
    <row r="88" spans="1:13" ht="15" customHeight="1" x14ac:dyDescent="0.3">
      <c r="A88" s="20"/>
      <c r="B88" s="71"/>
      <c r="C88" s="20"/>
      <c r="E88" s="20"/>
      <c r="F88" s="70"/>
      <c r="G88" s="70"/>
      <c r="H88" s="19"/>
      <c r="I88" s="19"/>
      <c r="J88" s="21"/>
      <c r="K88" s="68"/>
    </row>
    <row r="89" spans="1:13" s="96" customFormat="1" ht="18" x14ac:dyDescent="0.25">
      <c r="A89" s="127" t="s">
        <v>274</v>
      </c>
      <c r="B89" s="127"/>
      <c r="C89" s="127" t="s">
        <v>275</v>
      </c>
      <c r="D89" s="127"/>
      <c r="E89" s="108" t="s">
        <v>279</v>
      </c>
      <c r="F89" s="108"/>
      <c r="G89" s="108" t="s">
        <v>276</v>
      </c>
      <c r="H89" s="108"/>
      <c r="I89" s="108"/>
      <c r="J89" s="128" t="s">
        <v>277</v>
      </c>
      <c r="K89" s="128"/>
    </row>
  </sheetData>
  <autoFilter ref="A8:K84" xr:uid="{00000000-0009-0000-0000-000005000000}"/>
  <mergeCells count="20">
    <mergeCell ref="A89:B89"/>
    <mergeCell ref="E89:F89"/>
    <mergeCell ref="J89:K89"/>
    <mergeCell ref="G84:I84"/>
    <mergeCell ref="G89:I89"/>
    <mergeCell ref="E84:F84"/>
    <mergeCell ref="C89:D89"/>
    <mergeCell ref="C84:D84"/>
    <mergeCell ref="J86:K86"/>
    <mergeCell ref="A6:K6"/>
    <mergeCell ref="A83:K83"/>
    <mergeCell ref="A84:B84"/>
    <mergeCell ref="J84:K84"/>
    <mergeCell ref="I82:J82"/>
    <mergeCell ref="A5:K5"/>
    <mergeCell ref="A1:E1"/>
    <mergeCell ref="G1:K1"/>
    <mergeCell ref="A2:E2"/>
    <mergeCell ref="G2:K2"/>
    <mergeCell ref="A4:K4"/>
  </mergeCells>
  <pageMargins left="0.4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THU KHOA_8TK</vt:lpstr>
      <vt:lpstr>A KHOA_6SV</vt:lpstr>
      <vt:lpstr>HBTN_58SV</vt:lpstr>
      <vt:lpstr>'A KHOA_6SV'!Print_Area</vt:lpstr>
      <vt:lpstr>HBTN_58SV!Print_Area</vt:lpstr>
      <vt:lpstr>'THU KHOA_8TK'!Print_Area</vt:lpstr>
      <vt:lpstr>'A KHOA_6SV'!Print_Titles</vt:lpstr>
      <vt:lpstr>HBTN_58SV!Print_Titles</vt:lpstr>
      <vt:lpstr>'THU KHOA_8TK'!Print_Titles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Trinh</dc:creator>
  <cp:lastModifiedBy>Thái Thị Lan Anh</cp:lastModifiedBy>
  <cp:lastPrinted>2024-09-30T01:43:20Z</cp:lastPrinted>
  <dcterms:created xsi:type="dcterms:W3CDTF">2015-06-05T18:17:20Z</dcterms:created>
  <dcterms:modified xsi:type="dcterms:W3CDTF">2024-10-17T05:29:39Z</dcterms:modified>
</cp:coreProperties>
</file>